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65" documentId="120_S{2AC9BD13-BADA-5192-A53E-5A8FF88502F6}" xr6:coauthVersionLast="47" xr6:coauthVersionMax="47" xr10:uidLastSave="{509C4543-C83D-4535-A5B2-14710F3913E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G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I3" i="9"/>
  <c r="G3" i="9"/>
  <c r="L2" i="9"/>
  <c r="L3" i="9"/>
  <c r="J2" i="9"/>
  <c r="J3" i="9"/>
  <c r="G4"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5" i="9"/>
  <c r="B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I4" i="9"/>
  <c r="J4" i="9"/>
  <c r="L4" i="9"/>
  <c r="B5" i="9"/>
  <c r="G5" i="9"/>
  <c r="J5" i="9"/>
  <c r="L5" i="9"/>
  <c r="B6" i="9"/>
  <c r="G6" i="9"/>
  <c r="I6" i="9"/>
  <c r="J6" i="9"/>
  <c r="L6" i="9"/>
  <c r="B7" i="9"/>
  <c r="G7" i="9"/>
  <c r="I7" i="9"/>
  <c r="J7" i="9"/>
  <c r="L7" i="9"/>
  <c r="G8" i="9"/>
  <c r="I8" i="9"/>
  <c r="J8" i="9"/>
  <c r="L8" i="9"/>
  <c r="B9" i="9"/>
  <c r="G9" i="9"/>
  <c r="I9" i="9"/>
  <c r="J9" i="9"/>
  <c r="L9" i="9"/>
  <c r="B10" i="9"/>
  <c r="G10" i="9"/>
  <c r="I10" i="9"/>
  <c r="J10" i="9"/>
  <c r="L10"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<sst xmlns="http://schemas.openxmlformats.org/spreadsheetml/2006/main" count="180299" uniqueCount="39135">
  <si>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</si>
  <si>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</si>
  <si>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</si>
  <si>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</si>
  <si>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</si>
  <si>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</si>
  <si>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</si>
  <si>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</si>
  <si>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</si>
  <si>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</si>
  <si>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</si>
  <si>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</si>
  <si>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</si>
  <si>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</si>
  <si>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</si>
  <si>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</si>
  <si>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</si>
  <si>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</si>
  <si>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</si>
  <si>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</si>
  <si>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</si>
  <si>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</si>
  <si>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</si>
  <si>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</si>
  <si>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</si>
  <si>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</si>
  <si>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</si>
  <si>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</si>
  <si>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</si>
  <si>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</si>
  <si>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</si>
  <si>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</si>
  <si>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</si>
  <si>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</si>
  <si>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</si>
  <si>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</si>
  <si>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</si>
  <si>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</si>
  <si>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</si>
  <si>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</si>
  <si>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</si>
  <si>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</si>
  <si>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</si>
  <si>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</si>
  <si>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</si>
  <si>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</si>
  <si>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</si>
  <si>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</si>
  <si>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</si>
  <si>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</si>
  <si>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</si>
  <si>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</si>
  <si>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</si>
  <si>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</si>
  <si>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</si>
  <si>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</si>
  <si>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</si>
  <si>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</si>
  <si>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</si>
  <si>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</si>
  <si>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</si>
  <si>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</si>
  <si>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</si>
  <si>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</si>
  <si>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</si>
  <si>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</si>
  <si>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</si>
  <si>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</si>
  <si>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</si>
  <si>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</si>
  <si>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</si>
  <si>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</si>
  <si>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</si>
  <si>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</si>
  <si>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</si>
  <si>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</si>
  <si>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</si>
  <si>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</si>
  <si>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</si>
  <si>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</si>
  <si>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</si>
  <si>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</si>
  <si>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</si>
  <si>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</si>
  <si>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</si>
  <si>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</si>
  <si>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</si>
  <si>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</si>
  <si>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</si>
  <si>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</si>
  <si>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</si>
  <si>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</si>
  <si>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</si>
  <si>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</si>
  <si>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</si>
  <si>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</si>
  <si>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</si>
  <si>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</si>
  <si>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</si>
  <si>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</si>
  <si>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</si>
  <si>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</si>
  <si>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</si>
  <si>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</si>
  <si>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</si>
  <si>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</si>
  <si>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</si>
  <si>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</si>
  <si>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</si>
  <si>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</si>
  <si>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</si>
  <si>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</si>
  <si>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</si>
  <si>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</si>
  <si>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</si>
  <si>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</si>
  <si>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</si>
  <si>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</si>
  <si>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</si>
  <si>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</si>
  <si>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</si>
  <si>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</si>
  <si>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</si>
  <si>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</si>
  <si>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</si>
  <si>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</si>
  <si>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</si>
  <si>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</si>
  <si>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</si>
  <si>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</si>
  <si>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</si>
  <si>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</si>
  <si>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</si>
  <si>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</si>
  <si>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</si>
  <si>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</si>
  <si>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</si>
  <si>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</si>
  <si>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</si>
  <si>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</si>
  <si>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</si>
  <si>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</si>
  <si>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</si>
  <si>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</si>
  <si>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</si>
  <si>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</si>
  <si>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</si>
  <si>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</si>
  <si>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</si>
  <si>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</si>
  <si>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</si>
  <si>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</si>
  <si>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</si>
  <si>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</si>
  <si>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</si>
  <si>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</si>
  <si>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</si>
  <si>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</si>
  <si>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</si>
  <si>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</si>
  <si>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</si>
  <si>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</si>
  <si>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</si>
  <si>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</si>
  <si>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</si>
  <si>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</si>
  <si>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</si>
  <si>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</si>
  <si>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</si>
  <si>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</si>
  <si>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</si>
  <si>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</si>
  <si>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</si>
  <si>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</si>
  <si>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</si>
  <si>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</si>
  <si>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</si>
  <si>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</si>
  <si>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</si>
  <si>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</si>
  <si>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</si>
  <si>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</si>
  <si>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</si>
  <si>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</si>
  <si>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</si>
  <si>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</si>
  <si>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</si>
  <si>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</si>
  <si>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</si>
  <si>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</si>
  <si>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</si>
  <si>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</si>
  <si>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</si>
  <si>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</si>
  <si>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</si>
  <si>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</si>
  <si>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</si>
  <si>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</si>
  <si>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</si>
  <si>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</si>
  <si>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</si>
  <si>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</si>
  <si>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</si>
  <si>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</si>
  <si>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</si>
  <si>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</si>
  <si>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</si>
  <si>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</si>
  <si>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</si>
  <si>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</si>
  <si>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</si>
  <si>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</si>
  <si>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</si>
  <si>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</si>
  <si>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</si>
  <si>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</si>
  <si>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</si>
  <si>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</si>
  <si>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</si>
  <si>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</si>
  <si>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</si>
  <si>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</si>
  <si>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</si>
  <si>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</si>
  <si>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</si>
  <si>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</si>
  <si>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</si>
  <si>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</si>
  <si>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</si>
  <si>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</si>
  <si>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</si>
  <si>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</si>
  <si>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</si>
  <si>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</si>
  <si>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</si>
  <si>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</si>
  <si>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</si>
  <si>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</si>
  <si>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</si>
  <si>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</si>
  <si>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</si>
  <si>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</si>
  <si>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</si>
  <si>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</si>
  <si>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</si>
  <si>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</si>
  <si>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</si>
  <si>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</si>
  <si>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</si>
  <si>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</si>
  <si>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</si>
  <si>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</si>
  <si>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</si>
  <si>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</si>
  <si>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</si>
  <si>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</si>
  <si>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</si>
  <si>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</si>
  <si>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</si>
  <si>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</si>
  <si>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</si>
  <si>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</si>
  <si>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</si>
  <si>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</si>
  <si>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</si>
  <si>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</si>
  <si>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</si>
  <si>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</si>
  <si>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</si>
  <si>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</si>
  <si>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</si>
  <si>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</si>
  <si>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</si>
  <si>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</si>
  <si>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</si>
  <si>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</si>
  <si>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</si>
  <si>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</si>
  <si>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</si>
  <si>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</si>
  <si>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</si>
  <si>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</si>
  <si>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</si>
  <si>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</si>
  <si>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</si>
  <si>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</si>
  <si>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</si>
  <si>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</si>
  <si>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</si>
  <si>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</si>
  <si>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</si>
  <si>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</si>
  <si>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</si>
  <si>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</si>
  <si>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</si>
  <si>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</si>
  <si>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</si>
  <si>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</si>
  <si>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</si>
  <si>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</si>
  <si>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</si>
  <si>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</si>
  <si>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</si>
  <si>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</si>
  <si>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</si>
  <si>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</si>
  <si>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</si>
  <si>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</si>
  <si>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</si>
  <si>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</si>
  <si>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</si>
  <si>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</si>
  <si>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</si>
  <si>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</si>
  <si>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</si>
  <si>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</si>
  <si>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</si>
  <si>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</si>
  <si>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</si>
  <si>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</si>
  <si>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</si>
  <si>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</si>
  <si>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</si>
  <si>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</si>
  <si>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</si>
  <si>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</si>
  <si>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</si>
  <si>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</si>
  <si>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</si>
  <si>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</si>
  <si>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</si>
  <si>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</si>
  <si>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</si>
  <si>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</si>
  <si>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</si>
  <si>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</si>
  <si>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</si>
  <si>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</si>
  <si>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</si>
  <si>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</si>
  <si>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</si>
  <si>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</si>
  <si>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</si>
  <si>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</si>
  <si>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</si>
  <si>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</si>
  <si>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</si>
  <si>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</si>
  <si>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</si>
  <si>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</si>
  <si>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</si>
  <si>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</si>
  <si>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</si>
  <si>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</si>
  <si>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</si>
  <si>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</si>
  <si>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</si>
  <si>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</si>
  <si>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</si>
  <si>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</si>
  <si>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</si>
  <si>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</si>
  <si>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</si>
  <si>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</si>
  <si>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</si>
  <si>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</si>
  <si>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</si>
  <si>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</si>
  <si>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</si>
  <si>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</si>
  <si>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</si>
  <si>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</si>
  <si>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</si>
  <si>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</si>
  <si>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</si>
  <si>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</si>
  <si>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</si>
  <si>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</si>
  <si>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</si>
  <si>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</si>
  <si>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</si>
  <si>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</si>
  <si>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</si>
  <si>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</si>
  <si>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</si>
  <si>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</si>
  <si>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</si>
  <si>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</si>
  <si>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</si>
  <si>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</si>
  <si>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</si>
  <si>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</si>
  <si>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</si>
  <si>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</si>
  <si>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</si>
  <si>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</si>
  <si>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</si>
  <si>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</si>
  <si>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</si>
  <si>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</si>
  <si>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</si>
  <si>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</si>
  <si>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</si>
  <si>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</si>
  <si>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</si>
  <si>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</si>
  <si>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</si>
  <si>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</si>
  <si>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</si>
  <si>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</si>
  <si>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</si>
  <si>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</si>
  <si>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</si>
  <si>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</si>
  <si>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</si>
  <si>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</si>
  <si>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</si>
  <si>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</si>
  <si>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</si>
  <si>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</si>
  <si>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</si>
  <si>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</si>
  <si>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</si>
  <si>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</si>
  <si>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</si>
  <si>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</si>
  <si>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</si>
  <si>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</si>
  <si>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</si>
  <si>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</si>
  <si>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</si>
  <si>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</si>
  <si>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</si>
  <si>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</si>
  <si>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</si>
  <si>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</si>
  <si>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</si>
  <si>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</si>
  <si>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</si>
  <si>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</si>
  <si>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</si>
  <si>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</si>
  <si>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</si>
  <si>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</si>
  <si>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</si>
  <si>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</si>
  <si>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</si>
  <si>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</si>
  <si>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</si>
  <si>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</si>
  <si>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</si>
  <si>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</si>
  <si>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</si>
  <si>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</si>
  <si>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</si>
  <si>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</si>
  <si>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</si>
  <si>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</si>
  <si>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</si>
  <si>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</si>
  <si>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</si>
  <si>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</si>
  <si>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</si>
  <si>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</si>
  <si>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</si>
  <si>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</si>
  <si>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</si>
  <si>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</si>
  <si>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</si>
  <si>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</si>
  <si>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</si>
  <si>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</si>
  <si>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</si>
  <si>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</si>
  <si>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</si>
  <si>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</si>
  <si>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</si>
  <si>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</si>
  <si>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</si>
  <si>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</si>
  <si>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</si>
  <si>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</si>
  <si>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</si>
  <si>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</si>
  <si>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</si>
  <si>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</si>
  <si>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</si>
  <si>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</si>
  <si>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</si>
  <si>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</si>
  <si>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</si>
  <si>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</si>
  <si>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</si>
  <si>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</si>
  <si>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</si>
  <si>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</si>
  <si>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</si>
  <si>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</si>
  <si>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</si>
  <si>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</si>
  <si>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</si>
  <si>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</si>
  <si>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</si>
  <si>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</si>
  <si>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</si>
  <si>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</si>
  <si>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</si>
  <si>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</si>
  <si>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</si>
  <si>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</si>
  <si>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</si>
  <si>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</si>
  <si>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</si>
  <si>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</si>
  <si>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</si>
  <si>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</si>
  <si>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</si>
  <si>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</si>
  <si>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</si>
  <si>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</si>
  <si>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</si>
  <si>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</si>
  <si>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</si>
  <si>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</si>
  <si>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</si>
  <si>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</si>
  <si>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</si>
  <si>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</si>
  <si>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</si>
  <si>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</si>
  <si>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</si>
  <si>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</si>
  <si>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</si>
  <si>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</si>
  <si>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</si>
  <si>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</si>
  <si>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</si>
  <si>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</si>
  <si>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</si>
  <si>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</si>
  <si>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</si>
  <si>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</si>
  <si>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</si>
  <si>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</si>
  <si>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</si>
  <si>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</si>
  <si>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</si>
  <si>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</si>
  <si>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</si>
  <si>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</si>
  <si>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</si>
  <si>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</si>
  <si>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</si>
  <si>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</si>
  <si>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</si>
  <si>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</si>
  <si>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</si>
  <si>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</si>
  <si>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</si>
  <si>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</si>
  <si>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</si>
  <si>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</si>
  <si>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</si>
  <si>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</si>
  <si>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</si>
  <si>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</si>
  <si>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</si>
  <si>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</si>
  <si>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</si>
  <si>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</si>
  <si>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</si>
  <si>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</si>
  <si>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</si>
  <si>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</si>
  <si>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</si>
  <si>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</si>
  <si>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</si>
  <si>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</si>
  <si>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</si>
  <si>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</si>
  <si>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</si>
  <si>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</si>
  <si>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</si>
  <si>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</si>
  <si>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</si>
  <si>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</si>
  <si>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</si>
  <si>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</si>
  <si>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</si>
  <si>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</si>
  <si>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</si>
  <si>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</si>
  <si>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</si>
  <si>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</si>
  <si>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</si>
  <si>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</si>
  <si>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</si>
  <si>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</si>
  <si>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</si>
  <si>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</si>
  <si>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</si>
  <si>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</si>
  <si>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</si>
  <si>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</si>
  <si>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</si>
  <si>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</si>
  <si>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</si>
  <si>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</si>
  <si>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</si>
  <si>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</si>
  <si>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</si>
  <si>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</si>
  <si>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</si>
  <si>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</si>
  <si>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</si>
  <si>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</si>
  <si>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</si>
  <si>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</si>
  <si>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</si>
  <si>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</si>
  <si>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</si>
  <si>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</si>
  <si>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</si>
  <si>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</si>
  <si>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</si>
  <si>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</si>
  <si>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</si>
  <si>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</si>
  <si>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</si>
  <si>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</si>
  <si>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</si>
  <si>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</si>
  <si>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</si>
  <si>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</si>
  <si>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</si>
  <si>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</si>
  <si>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</si>
  <si>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</si>
  <si>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</si>
  <si>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</si>
  <si>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</si>
  <si>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</si>
  <si>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</si>
  <si>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</si>
  <si>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</si>
  <si>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</si>
  <si>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</si>
  <si>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</si>
  <si>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</si>
  <si>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</si>
  <si>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</si>
  <si>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</si>
  <si>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</si>
  <si>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</si>
  <si>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</si>
  <si>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</si>
  <si>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</si>
  <si>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</si>
  <si>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</si>
  <si>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</si>
  <si>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</si>
  <si>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</si>
  <si>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</si>
  <si>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</si>
  <si>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</si>
  <si>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</si>
  <si>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</si>
  <si>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</si>
  <si>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</si>
  <si>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</si>
  <si>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</si>
  <si>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</si>
  <si>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</si>
  <si>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</si>
  <si>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</si>
  <si>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</si>
  <si>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</si>
  <si>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</si>
  <si>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</si>
  <si>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</si>
  <si>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</si>
  <si>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</si>
  <si>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</si>
  <si>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</si>
  <si>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</si>
  <si>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</si>
  <si>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</si>
  <si>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</si>
  <si>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</si>
  <si>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</si>
  <si>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</si>
  <si>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</si>
  <si>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</si>
  <si>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</si>
  <si>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</si>
  <si>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</si>
  <si>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</si>
  <si>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</si>
  <si>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</si>
  <si>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</si>
  <si>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</si>
  <si>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</si>
  <si>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</si>
  <si>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</si>
  <si>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</si>
  <si>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</si>
  <si>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</si>
  <si>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</si>
  <si>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</si>
  <si>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</si>
  <si>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</si>
  <si>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</si>
  <si>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</si>
  <si>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</si>
  <si>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</si>
  <si>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</si>
  <si>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</si>
  <si>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</si>
  <si>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</si>
  <si>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</si>
  <si>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</si>
  <si>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</si>
  <si>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</si>
  <si>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</si>
  <si>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</si>
  <si>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</si>
  <si>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</si>
  <si>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</si>
  <si>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</si>
  <si>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</si>
  <si>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</si>
  <si>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</si>
  <si>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</si>
  <si>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</si>
  <si>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</si>
  <si>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</si>
  <si>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</si>
  <si>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</si>
  <si>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</si>
  <si>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</si>
  <si>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</si>
  <si>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</si>
  <si>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</si>
  <si>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</si>
  <si>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</si>
  <si>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</si>
  <si>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</si>
  <si>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</si>
  <si>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</si>
  <si>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</si>
  <si>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</si>
  <si>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</si>
  <si>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</si>
  <si>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</si>
  <si>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</si>
  <si>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</si>
  <si>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</si>
  <si>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</si>
  <si>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</si>
  <si>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</si>
  <si>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</si>
  <si>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</si>
  <si>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</si>
  <si>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</si>
  <si>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</si>
  <si>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</si>
  <si>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</si>
  <si>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</si>
  <si>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</si>
  <si>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</si>
  <si>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</si>
  <si>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</si>
  <si>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</si>
  <si>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</si>
  <si>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</si>
  <si>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</si>
  <si>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</si>
  <si>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</si>
  <si>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</si>
  <si>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</si>
  <si>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</si>
  <si>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</si>
  <si>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</si>
  <si>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</si>
  <si>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</si>
  <si>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</si>
  <si>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</si>
  <si>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</si>
  <si>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</si>
  <si>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</si>
  <si>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</si>
  <si>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</si>
  <si>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</si>
  <si>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</si>
  <si>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</si>
  <si>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</si>
  <si>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</si>
  <si>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</si>
  <si>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</si>
  <si>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</si>
  <si>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</si>
  <si>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</si>
  <si>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</si>
  <si>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</si>
  <si>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</si>
  <si>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</si>
  <si>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</si>
  <si>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</si>
  <si>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</si>
  <si>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</si>
  <si>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</si>
  <si>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</si>
  <si>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</si>
  <si>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</si>
  <si>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</si>
  <si>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</si>
  <si>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</si>
  <si>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</si>
  <si>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</si>
  <si>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</si>
  <si>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</si>
  <si>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</si>
  <si>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</si>
  <si>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</si>
  <si>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</si>
  <si>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</si>
  <si>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</si>
  <si>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</si>
  <si>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</si>
  <si>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</si>
  <si>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</si>
  <si>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</si>
  <si>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</si>
  <si>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</si>
  <si>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</si>
  <si>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</si>
  <si>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</si>
  <si>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</si>
  <si>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</si>
  <si>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</si>
  <si>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</si>
  <si>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</si>
  <si>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</si>
  <si>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</si>
  <si>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</si>
  <si>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</si>
  <si>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</si>
  <si>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</si>
  <si>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</si>
  <si>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</si>
  <si>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</si>
  <si>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</si>
  <si>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</si>
  <si>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</si>
  <si>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</si>
  <si>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</si>
  <si>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</si>
  <si>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</si>
  <si>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</si>
  <si>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</si>
  <si>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</si>
  <si>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</si>
  <si>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</si>
  <si>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</si>
  <si>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</si>
  <si>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</si>
  <si>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</si>
  <si>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</si>
  <si>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</si>
  <si>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</si>
  <si>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</si>
  <si>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</si>
  <si>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</si>
  <si>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</si>
  <si>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</si>
  <si>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</si>
  <si>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</si>
  <si>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</si>
  <si>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</si>
  <si>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</si>
  <si>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</si>
  <si>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</si>
  <si>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</si>
  <si>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</si>
  <si>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</si>
  <si>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</si>
  <si>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</si>
  <si>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</si>
  <si>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</si>
  <si>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</si>
  <si>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</si>
  <si>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</si>
  <si>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</si>
  <si>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</si>
  <si>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</si>
  <si>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</si>
  <si>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</si>
  <si>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</si>
  <si>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</si>
  <si>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</si>
  <si>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</si>
  <si>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</si>
  <si>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</si>
  <si>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</si>
  <si>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</si>
  <si>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</si>
  <si>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</si>
  <si>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</si>
  <si>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</si>
  <si>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</si>
  <si>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</si>
  <si>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</si>
  <si>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</si>
  <si>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</si>
  <si>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</si>
  <si>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</si>
  <si>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</si>
  <si>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</si>
  <si>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</si>
  <si>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</si>
  <si>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</si>
  <si>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</si>
  <si>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</si>
  <si>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</si>
  <si>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</si>
  <si>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</si>
  <si>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</si>
  <si>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</si>
  <si>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</si>
  <si>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</si>
  <si>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</si>
  <si>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</si>
  <si>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</si>
  <si>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</si>
  <si>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</si>
  <si>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</si>
  <si>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</si>
  <si>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</si>
  <si>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</si>
  <si>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</si>
  <si>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</si>
  <si>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</si>
  <si>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</si>
  <si>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</si>
  <si>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</si>
  <si>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</si>
  <si>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</si>
  <si>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</si>
  <si>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</si>
  <si>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</si>
  <si>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</si>
  <si>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</si>
  <si>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</si>
  <si>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</si>
  <si>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</si>
  <si>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</si>
  <si>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</si>
  <si>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</si>
  <si>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</si>
  <si>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</si>
  <si>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</si>
  <si>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</si>
  <si>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</si>
  <si>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</si>
  <si>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</si>
  <si>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</si>
  <si>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</si>
  <si>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</si>
  <si>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</si>
  <si>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</si>
  <si>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</si>
  <si>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</si>
  <si>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</si>
  <si>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</si>
  <si>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</si>
  <si>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</si>
  <si>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</si>
  <si>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</si>
  <si>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</si>
  <si>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</si>
  <si>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</si>
  <si>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</si>
  <si>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</si>
  <si>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</si>
  <si>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</si>
  <si>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</si>
  <si>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</si>
  <si>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</si>
  <si>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</si>
  <si>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</si>
  <si>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</si>
  <si>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</si>
  <si>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</si>
  <si>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</si>
  <si>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</si>
  <si>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</si>
  <si>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</si>
  <si>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</si>
  <si>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</si>
  <si>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</si>
  <si>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</si>
  <si>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</si>
  <si>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</si>
  <si>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</si>
  <si>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</si>
  <si>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</si>
  <si>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</si>
  <si>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</si>
  <si>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</si>
  <si>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</si>
  <si>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</si>
  <si>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</si>
  <si>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</si>
  <si>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</si>
  <si>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</si>
  <si>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</si>
  <si>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</si>
  <si>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</si>
  <si>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</si>
  <si>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</si>
  <si>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</si>
  <si>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</si>
  <si>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</si>
  <si>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</si>
  <si>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</si>
  <si>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</si>
  <si>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</si>
  <si>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</si>
  <si>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</si>
  <si>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</si>
  <si>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</si>
  <si>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</si>
  <si>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</si>
  <si>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</si>
  <si>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</si>
  <si>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</si>
  <si>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</si>
  <si>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</si>
  <si>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</si>
  <si>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</si>
  <si>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</si>
  <si>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</si>
  <si>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</si>
  <si>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</si>
  <si>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</si>
  <si>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</si>
  <si>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</si>
  <si>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</si>
  <si>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</si>
  <si>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</si>
  <si>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</si>
  <si>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</si>
  <si>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</si>
  <si>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</si>
  <si>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</si>
  <si>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</si>
  <si>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</si>
  <si>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</si>
  <si>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</si>
  <si>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</si>
  <si>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</si>
  <si>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</si>
  <si>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</si>
  <si>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</si>
  <si>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</si>
  <si>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</si>
  <si>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</si>
  <si>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</si>
  <si>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</si>
  <si>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</si>
  <si>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</si>
  <si>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</si>
  <si>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</si>
  <si>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</si>
  <si>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</si>
  <si>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</si>
  <si>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</si>
  <si>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</si>
  <si>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</si>
  <si>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</si>
  <si>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</si>
  <si>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</si>
  <si>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</si>
  <si>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</si>
  <si>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</si>
  <si>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</si>
  <si>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</si>
  <si>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</si>
  <si>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</si>
  <si>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</si>
  <si>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</si>
  <si>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</si>
  <si>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</si>
  <si>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</si>
  <si>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</si>
  <si>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</si>
  <si>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</si>
  <si>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</si>
  <si>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</si>
  <si>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</si>
  <si>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</si>
  <si>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</si>
  <si>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</si>
  <si>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</si>
  <si>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</si>
  <si>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</si>
  <si>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</si>
  <si>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</si>
  <si>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</si>
  <si>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</si>
  <si>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</si>
  <si>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</si>
  <si>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</si>
  <si>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</si>
  <si>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</si>
  <si>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</si>
  <si>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</si>
  <si>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</si>
  <si>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</si>
  <si>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</si>
  <si>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</si>
  <si>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</si>
  <si>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</si>
  <si>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</si>
  <si>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</si>
  <si>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</si>
  <si>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</si>
  <si>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</si>
  <si>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</si>
  <si>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</si>
  <si>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</si>
  <si>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</si>
  <si>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</si>
  <si>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</si>
  <si>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</si>
  <si>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</si>
  <si>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</si>
  <si>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</si>
  <si>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</si>
  <si>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</si>
  <si>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</si>
  <si>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</si>
  <si>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</si>
  <si>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</si>
  <si>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</si>
  <si>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</si>
  <si>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</si>
  <si>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</si>
  <si>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</si>
  <si>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</si>
  <si>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</si>
  <si>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</si>
  <si>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</si>
  <si>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</si>
  <si>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</si>
  <si>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</si>
  <si>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</si>
  <si>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</si>
  <si>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</si>
  <si>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</si>
  <si>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</si>
  <si>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</si>
  <si>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</si>
  <si>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</si>
  <si>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</si>
  <si>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</si>
  <si>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</si>
  <si>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</si>
  <si>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</si>
  <si>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</si>
  <si>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</si>
  <si>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</si>
  <si>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</si>
  <si>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</si>
  <si>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</si>
  <si>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</si>
  <si>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</si>
  <si>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</si>
  <si>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</si>
  <si>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</si>
  <si>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</si>
  <si>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</si>
  <si>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</si>
  <si>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</si>
  <si>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</si>
  <si>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</si>
  <si>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</si>
  <si>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</si>
  <si>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</si>
  <si>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</si>
  <si>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</si>
  <si>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</si>
  <si>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</si>
  <si>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</si>
  <si>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</si>
  <si>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</si>
  <si>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</si>
  <si>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</si>
  <si>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</si>
  <si>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</si>
  <si>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</si>
  <si>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</si>
  <si>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</si>
  <si>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</si>
  <si>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</si>
  <si>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</si>
  <si>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</si>
  <si>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</si>
  <si>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</si>
  <si>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</si>
  <si>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</si>
  <si>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</si>
  <si>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</si>
  <si>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</si>
  <si>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</si>
  <si>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</si>
  <si>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</si>
  <si>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</si>
  <si>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</si>
  <si>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</si>
  <si>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</si>
  <si>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</si>
  <si>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</si>
  <si>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</si>
  <si>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</si>
  <si>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</si>
  <si>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</si>
  <si>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</si>
  <si>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</si>
  <si>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</si>
  <si>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</si>
  <si>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</si>
  <si>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</si>
  <si>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</si>
  <si>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</si>
  <si>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</si>
  <si>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</si>
  <si>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</si>
  <si>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</si>
  <si>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</si>
  <si>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</si>
  <si>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</si>
  <si>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</si>
  <si>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</si>
  <si>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</si>
  <si>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</si>
  <si>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</si>
  <si>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</si>
  <si>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</si>
  <si>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</si>
  <si>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</si>
  <si>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</si>
  <si>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</si>
  <si>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</si>
  <si>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</si>
  <si>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</si>
  <si>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</si>
  <si>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</si>
  <si>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</si>
  <si>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</si>
  <si>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</si>
  <si>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</si>
  <si>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</si>
  <si>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</si>
  <si>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</si>
  <si>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</si>
  <si>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</si>
  <si>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</si>
  <si>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</si>
  <si>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</si>
  <si>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</si>
  <si>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</si>
  <si>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</si>
  <si>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</si>
  <si>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</si>
  <si>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</si>
  <si>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</si>
  <si>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</si>
  <si>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</si>
  <si>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</si>
  <si>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</si>
  <si>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</si>
  <si>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</si>
  <si>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</si>
  <si>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</si>
  <si>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</si>
  <si>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</si>
  <si>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</si>
  <si>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</si>
  <si>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</si>
  <si>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</si>
  <si>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</si>
  <si>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</si>
  <si>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</si>
  <si>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</si>
  <si>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</si>
  <si>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</si>
  <si>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</si>
  <si>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</si>
  <si>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</si>
  <si>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</si>
  <si>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</si>
  <si>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</si>
  <si>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</si>
  <si>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</si>
  <si>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</si>
  <si>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</si>
  <si>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</si>
  <si>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</si>
  <si>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</si>
  <si>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</si>
  <si>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</si>
  <si>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</si>
  <si>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</si>
  <si>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</si>
  <si>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</si>
  <si>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</si>
  <si>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</si>
  <si>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</si>
  <si>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</si>
  <si>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</si>
  <si>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</si>
  <si>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</si>
  <si>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</si>
  <si>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</si>
  <si>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</si>
  <si>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</si>
  <si>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</si>
  <si>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</si>
  <si>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</si>
  <si>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</si>
  <si>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</si>
  <si>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</si>
  <si>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</si>
  <si>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</si>
  <si>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</si>
  <si>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</si>
  <si>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</si>
  <si>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</si>
  <si>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</si>
  <si>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</si>
  <si>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</si>
  <si>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</si>
  <si>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</si>
  <si>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</si>
  <si>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</si>
  <si>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</si>
  <si>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</si>
  <si>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</si>
  <si>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</si>
  <si>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</si>
  <si>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</si>
  <si>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</si>
  <si>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</si>
  <si>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</si>
  <si>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</si>
  <si>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</si>
  <si>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</si>
  <si>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</si>
  <si>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</si>
  <si>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</si>
  <si>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</si>
  <si>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</si>
  <si>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</si>
  <si>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</si>
  <si>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</si>
  <si>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</si>
  <si>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</si>
  <si>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</si>
  <si>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</si>
  <si>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</si>
  <si>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</si>
  <si>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</si>
  <si>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</si>
  <si>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</si>
  <si>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</si>
  <si>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</si>
  <si>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</si>
  <si>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</si>
  <si>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</si>
  <si>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</si>
  <si>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</si>
  <si>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</si>
  <si>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</si>
  <si>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</si>
  <si>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</si>
  <si>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</si>
  <si>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</si>
  <si>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</si>
  <si>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</si>
  <si>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</si>
  <si>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</si>
  <si>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</si>
  <si>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</si>
  <si>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</si>
  <si>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</si>
  <si>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</si>
  <si>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</si>
  <si>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</si>
  <si>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</si>
  <si>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</si>
  <si>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</si>
  <si>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</si>
  <si>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</si>
  <si>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</si>
  <si>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</si>
  <si>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</si>
  <si>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</si>
  <si>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</si>
  <si>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</si>
  <si>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</si>
  <si>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</si>
  <si>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</si>
  <si>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</si>
  <si>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</si>
  <si>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</si>
  <si>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</si>
  <si>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</si>
  <si>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</si>
  <si>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</si>
  <si>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</si>
  <si>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</si>
  <si>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</si>
  <si>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</si>
  <si>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</si>
  <si>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</si>
  <si>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</si>
  <si>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</si>
  <si>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</si>
  <si>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</si>
  <si>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</si>
  <si>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</si>
  <si>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</si>
  <si>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</si>
  <si>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</si>
  <si>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</si>
  <si>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</si>
  <si>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</si>
  <si>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</si>
  <si>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</si>
  <si>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</si>
  <si>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</si>
  <si>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</si>
  <si>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</si>
  <si>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</si>
  <si>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</si>
  <si>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</si>
  <si>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</si>
  <si>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</si>
  <si>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</si>
  <si>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</si>
  <si>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</si>
  <si>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</si>
  <si>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</si>
  <si>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</si>
  <si>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</si>
  <si>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</si>
  <si>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</si>
  <si>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</si>
  <si>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</si>
  <si>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</si>
  <si>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</si>
  <si>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</si>
  <si>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</si>
  <si>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</si>
  <si>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</si>
  <si>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</si>
  <si>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</si>
  <si>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</si>
  <si>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</si>
  <si>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</si>
  <si>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</si>
  <si>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</si>
  <si>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</si>
  <si>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</si>
  <si>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</si>
  <si>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</si>
  <si>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</si>
  <si>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</si>
  <si>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</si>
  <si>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</si>
  <si>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</si>
  <si>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</si>
  <si>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</si>
  <si>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</si>
  <si>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</si>
  <si>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</si>
  <si>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</si>
  <si>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</si>
  <si>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</si>
  <si>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</si>
  <si>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</si>
  <si>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</si>
  <si>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</si>
  <si>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</si>
  <si>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</si>
  <si>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</si>
  <si>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</si>
  <si>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</si>
  <si>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</si>
  <si>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</si>
  <si>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</si>
  <si>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</si>
  <si>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</si>
  <si>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</si>
  <si>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</si>
  <si>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</si>
  <si>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</si>
  <si>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</si>
  <si>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</si>
  <si>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</si>
  <si>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</si>
  <si>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</si>
  <si>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</si>
  <si>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</si>
  <si>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</si>
  <si>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</si>
  <si>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</si>
  <si>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</si>
  <si>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</si>
  <si>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</si>
  <si>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</si>
  <si>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</si>
  <si>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</si>
  <si>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</si>
  <si>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</si>
  <si>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</si>
  <si>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</si>
  <si>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</si>
  <si>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</si>
  <si>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</si>
  <si>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</si>
  <si>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</si>
  <si>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</si>
  <si>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</si>
  <si>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</si>
  <si>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</si>
  <si>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</si>
  <si>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</si>
  <si>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</si>
  <si>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</si>
  <si>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</si>
  <si>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</si>
  <si>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</si>
  <si>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</si>
  <si>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</si>
  <si>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</si>
  <si>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</si>
  <si>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</si>
  <si>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</si>
  <si>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</si>
  <si>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</si>
  <si>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</si>
  <si>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</si>
  <si>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</si>
  <si>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</si>
  <si>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</si>
  <si>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</si>
  <si>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</si>
  <si>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</si>
  <si>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</si>
  <si>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</si>
  <si>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</si>
  <si>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</si>
  <si>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</si>
  <si>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</si>
  <si>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</si>
  <si>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</si>
  <si>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</si>
  <si>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</si>
  <si>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</si>
  <si>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</si>
  <si>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</si>
  <si>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</si>
  <si>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</si>
  <si>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</si>
  <si>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</si>
  <si>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</si>
  <si>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</si>
  <si>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</si>
  <si>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</si>
  <si>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</si>
  <si>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</si>
  <si>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</si>
  <si>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</si>
  <si>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</si>
  <si>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</si>
  <si>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</si>
  <si>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</si>
  <si>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</si>
  <si>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</si>
  <si>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</si>
  <si>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</si>
  <si>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</si>
  <si>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</si>
  <si>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</si>
  <si>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</si>
  <si>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</si>
  <si>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</si>
  <si>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</si>
  <si>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</si>
  <si>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</si>
  <si>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</si>
  <si>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</si>
  <si>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</si>
  <si>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</si>
  <si>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</si>
  <si>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</si>
  <si>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</si>
  <si>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</si>
  <si>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</si>
  <si>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</si>
  <si>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</si>
  <si>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</si>
  <si>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</si>
  <si>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</si>
  <si>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</si>
  <si>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</si>
  <si>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</si>
  <si>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</si>
  <si>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</si>
  <si>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</si>
  <si>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</si>
  <si>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</si>
  <si>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</si>
  <si>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</si>
  <si>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</si>
  <si>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</si>
  <si>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</si>
  <si>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</si>
  <si>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</si>
  <si>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</si>
  <si>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</si>
  <si>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</si>
  <si>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</si>
  <si>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</si>
  <si>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</si>
  <si>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</si>
  <si>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</si>
  <si>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</si>
  <si>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</si>
  <si>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</si>
  <si>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</si>
  <si>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</si>
  <si>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</si>
  <si>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</si>
  <si>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</si>
  <si>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</si>
  <si>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</si>
  <si>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</si>
  <si>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</si>
  <si>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</si>
  <si>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</si>
  <si>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</si>
  <si>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</si>
  <si>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</si>
  <si>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</si>
  <si>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</si>
  <si>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</si>
  <si>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</si>
  <si>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</si>
  <si>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</si>
  <si>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</si>
  <si>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</si>
  <si>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</si>
  <si>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</si>
  <si>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</si>
  <si>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</si>
  <si>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</si>
  <si>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</si>
  <si>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</si>
  <si>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</si>
  <si>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</si>
  <si>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</si>
  <si>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</si>
  <si>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</si>
  <si>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</si>
  <si>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</si>
  <si>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</si>
  <si>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</si>
  <si>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</si>
  <si>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</si>
  <si>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</si>
  <si>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</si>
  <si>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</si>
  <si>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</si>
  <si>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</si>
  <si>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</si>
  <si>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</si>
  <si>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</si>
  <si>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</si>
  <si>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</si>
  <si>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</si>
  <si>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</si>
  <si>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</si>
  <si>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</si>
  <si>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</si>
  <si>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</si>
  <si>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</si>
  <si>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</si>
  <si>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</si>
  <si>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</si>
  <si>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</si>
  <si>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</si>
  <si>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</si>
  <si>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</si>
  <si>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</si>
  <si>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</si>
  <si>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</si>
  <si>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</si>
  <si>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</si>
  <si>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</si>
  <si>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</si>
  <si>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</si>
  <si>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</si>
  <si>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</si>
  <si>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</si>
  <si>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</si>
  <si>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</si>
  <si>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</si>
  <si>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</si>
  <si>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</si>
  <si>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</si>
  <si>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</si>
  <si>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</si>
  <si>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</si>
  <si>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</si>
  <si>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</si>
  <si>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</si>
  <si>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</si>
  <si>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</si>
  <si>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</si>
  <si>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</si>
  <si>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</si>
  <si>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</si>
  <si>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</si>
  <si>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</si>
  <si>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</si>
  <si>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</si>
  <si>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</si>
  <si>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</si>
  <si>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</si>
  <si>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</si>
  <si>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</si>
  <si>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</si>
  <si>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</si>
  <si>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</si>
  <si>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</si>
  <si>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</si>
  <si>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</si>
  <si>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</si>
  <si>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</si>
  <si>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</si>
  <si>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</si>
  <si>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</si>
  <si>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</si>
  <si>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</si>
  <si>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</si>
  <si>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</si>
  <si>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</si>
  <si>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</si>
  <si>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</si>
  <si>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</si>
  <si>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</si>
  <si>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</si>
  <si>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</si>
  <si>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</si>
  <si>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</si>
  <si>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</si>
  <si>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</si>
  <si>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</si>
  <si>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</si>
  <si>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</si>
  <si>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</si>
  <si>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</si>
  <si>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</si>
  <si>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</si>
  <si>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</si>
  <si>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</si>
  <si>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</si>
  <si>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</si>
  <si>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</si>
  <si>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</si>
  <si>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</si>
  <si>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</si>
  <si>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</si>
  <si>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</si>
  <si>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</si>
  <si>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</si>
  <si>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</si>
  <si>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</si>
  <si>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</si>
  <si>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</si>
  <si>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</si>
  <si>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</si>
  <si>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</si>
  <si>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</si>
  <si>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</si>
  <si>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</si>
  <si>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</si>
  <si>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</si>
  <si>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</si>
  <si>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</si>
  <si>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</si>
  <si>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</si>
  <si>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</si>
  <si>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</si>
  <si>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</si>
  <si>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</si>
  <si>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</si>
  <si>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</si>
  <si>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</si>
  <si>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</si>
  <si>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</si>
  <si>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</si>
  <si>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</si>
  <si>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</si>
  <si>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</si>
  <si>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</si>
  <si>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</si>
  <si>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</si>
  <si>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</si>
  <si>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</si>
  <si>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</si>
  <si>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</si>
  <si>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</si>
  <si>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</si>
  <si>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</si>
  <si>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</si>
  <si>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</si>
  <si>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</si>
  <si>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</si>
  <si>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</si>
  <si>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</si>
  <si>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</si>
  <si>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</si>
  <si>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</si>
  <si>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</si>
  <si>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</si>
  <si>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</si>
  <si>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</si>
  <si>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</si>
  <si>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</si>
  <si>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</si>
  <si>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</si>
  <si>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</si>
  <si>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</si>
  <si>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</si>
  <si>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</si>
  <si>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</si>
  <si>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</si>
  <si>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</si>
  <si>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</si>
  <si>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</si>
  <si>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</si>
  <si>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</si>
  <si>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</si>
  <si>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</si>
  <si>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</si>
  <si>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</si>
  <si>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</si>
  <si>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</si>
  <si>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</si>
  <si>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</si>
  <si>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</si>
  <si>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</si>
  <si>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</si>
  <si>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</si>
  <si>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</si>
  <si>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</si>
  <si>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</si>
  <si>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</si>
  <si>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</si>
  <si>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</si>
  <si>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</si>
  <si>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</si>
  <si>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</si>
  <si>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</si>
  <si>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</si>
  <si>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</si>
  <si>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</si>
  <si>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</si>
  <si>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</si>
  <si>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</si>
  <si>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</si>
  <si>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</si>
  <si>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</si>
  <si>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</si>
  <si>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</si>
  <si>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</si>
  <si>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</si>
  <si>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</si>
  <si>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</si>
  <si>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</si>
  <si>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</si>
  <si>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</si>
  <si>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</si>
  <si>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</si>
  <si>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</si>
  <si>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</si>
  <si>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</si>
  <si>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</si>
  <si>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</si>
  <si>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</si>
  <si>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</si>
  <si>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</si>
  <si>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</si>
  <si>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</si>
  <si>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</si>
  <si>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</si>
  <si>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</si>
  <si>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</si>
  <si>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</si>
  <si>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</si>
  <si>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</si>
  <si>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</si>
  <si>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</si>
  <si>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</si>
  <si>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</si>
  <si>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</si>
  <si>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</si>
  <si>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</si>
  <si>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</si>
  <si>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</si>
  <si>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</si>
  <si>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</si>
  <si>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</si>
  <si>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</si>
  <si>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</si>
  <si>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</si>
  <si>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</si>
  <si>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</si>
  <si>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</si>
  <si>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</si>
  <si>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</si>
  <si>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</si>
  <si>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</si>
  <si>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</si>
  <si>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</si>
  <si>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</si>
  <si>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</si>
  <si>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</si>
  <si>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</si>
  <si>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</si>
  <si>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</si>
  <si>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</si>
  <si>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</si>
  <si>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</si>
  <si>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</si>
  <si>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</si>
  <si>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</si>
  <si>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</si>
  <si>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</si>
  <si>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</si>
  <si>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</si>
  <si>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</si>
  <si>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</si>
  <si>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</si>
  <si>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</si>
  <si>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</si>
  <si>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</si>
  <si>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</si>
  <si>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</si>
  <si>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</si>
  <si>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</si>
  <si>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</si>
  <si>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</si>
  <si>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</si>
  <si>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</si>
  <si>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</si>
  <si>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</si>
  <si>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</si>
  <si>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</si>
  <si>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</si>
  <si>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</si>
  <si>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</si>
  <si>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</si>
  <si>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</si>
  <si>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</si>
  <si>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</si>
  <si>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</si>
  <si>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</si>
  <si>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</si>
  <si>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</si>
  <si>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</si>
  <si>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</si>
  <si>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</si>
  <si>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</si>
  <si>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</si>
  <si>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</si>
  <si>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</si>
  <si>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</si>
  <si>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</si>
  <si>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</si>
  <si>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</si>
  <si>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</si>
  <si>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</si>
  <si>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</si>
  <si>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</si>
  <si>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</si>
  <si>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</si>
  <si>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</si>
  <si>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</si>
  <si>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</si>
  <si>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</si>
  <si>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</si>
  <si>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</si>
  <si>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</si>
  <si>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</si>
  <si>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</si>
  <si>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</si>
  <si>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</si>
  <si>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</si>
  <si>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</si>
  <si>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</si>
  <si>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</si>
  <si>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</si>
  <si>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</si>
  <si>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</si>
  <si>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</si>
  <si>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</si>
  <si>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</si>
  <si>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</si>
  <si>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</si>
  <si>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</si>
  <si>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</si>
  <si>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</si>
  <si>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</si>
  <si>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</si>
  <si>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</si>
  <si>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</si>
  <si>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</si>
  <si>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</si>
  <si>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</si>
  <si>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</si>
  <si>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</si>
  <si>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</si>
  <si>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</si>
  <si>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</si>
  <si>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</si>
  <si>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</si>
  <si>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</si>
  <si>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</si>
  <si>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</si>
  <si>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</si>
  <si>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</si>
  <si>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</si>
  <si>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</si>
  <si>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</si>
  <si>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</si>
  <si>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</si>
  <si>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</si>
  <si>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</si>
  <si>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</si>
  <si>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</si>
  <si>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</si>
  <si>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</si>
  <si>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</si>
  <si>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</si>
  <si>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</si>
  <si>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</si>
  <si>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</si>
  <si>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</si>
  <si>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</si>
  <si>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</si>
  <si>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</si>
  <si>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</si>
  <si>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</si>
  <si>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</si>
  <si>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</si>
  <si>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</si>
  <si>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</si>
  <si>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</si>
  <si>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</si>
  <si>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</si>
  <si>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</si>
  <si>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</si>
  <si>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</si>
  <si>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</si>
  <si>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</si>
  <si>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</si>
  <si>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</si>
  <si>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</si>
  <si>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</si>
  <si>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</si>
  <si>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</si>
  <si>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</si>
  <si>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</si>
  <si>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</si>
  <si>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</si>
  <si>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</si>
  <si>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</si>
  <si>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</si>
  <si>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</si>
  <si>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</si>
  <si>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</si>
  <si>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</si>
  <si>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</si>
  <si>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</si>
  <si>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</si>
  <si>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</si>
  <si>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</si>
  <si>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</si>
  <si>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</si>
  <si>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</si>
  <si>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</si>
  <si>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</si>
  <si>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</si>
  <si>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</si>
  <si>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</si>
  <si>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</si>
  <si>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</si>
  <si>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</si>
  <si>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</si>
  <si>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</si>
  <si>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</si>
  <si>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</si>
  <si>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</si>
  <si>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</si>
  <si>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</si>
  <si>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</si>
  <si>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</si>
  <si>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</si>
  <si>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</si>
  <si>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</si>
  <si>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</si>
  <si>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</si>
  <si>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</si>
  <si>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</si>
  <si>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</si>
  <si>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</si>
  <si>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</si>
  <si>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</si>
  <si>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</si>
  <si>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</si>
  <si>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</si>
  <si>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</si>
  <si>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</si>
  <si>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</si>
  <si>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</si>
  <si>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</si>
  <si>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</si>
  <si>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</si>
  <si>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</si>
  <si>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</si>
  <si>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</si>
  <si>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</si>
  <si>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</si>
  <si>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</si>
  <si>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</si>
  <si>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</si>
  <si>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</si>
  <si>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</si>
  <si>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</si>
  <si>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</si>
  <si>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</si>
  <si>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</si>
  <si>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</si>
  <si>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</si>
  <si>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</si>
  <si>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</si>
  <si>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</si>
  <si>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</si>
  <si>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</si>
  <si>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</si>
  <si>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</si>
  <si>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</si>
  <si>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</si>
  <si>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</si>
  <si>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</si>
  <si>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</si>
  <si>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</si>
  <si>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</si>
  <si>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</si>
  <si>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</si>
  <si>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</si>
  <si>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</si>
  <si>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</si>
  <si>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</si>
  <si>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</si>
  <si>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</si>
  <si>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</si>
  <si>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</si>
  <si>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</si>
  <si>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</si>
  <si>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</si>
  <si>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</si>
  <si>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</si>
  <si>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</si>
  <si>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</si>
  <si>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</si>
  <si>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</si>
  <si>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</si>
  <si>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</si>
  <si>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</si>
  <si>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</si>
  <si>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</si>
  <si>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</si>
  <si>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</si>
  <si>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</si>
  <si>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</si>
  <si>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</si>
  <si>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</si>
  <si>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</si>
  <si>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</si>
  <si>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</si>
  <si>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</si>
  <si>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</si>
  <si>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</si>
  <si>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</si>
  <si>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</si>
  <si>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</si>
  <si>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</si>
  <si>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</si>
  <si>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</si>
  <si>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</si>
  <si>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</si>
  <si>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</si>
  <si>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</si>
  <si>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</si>
  <si>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</si>
  <si>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</si>
  <si>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</si>
  <si>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</si>
  <si>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</si>
  <si>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</si>
  <si>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</si>
  <si>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</si>
  <si>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</si>
  <si>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</si>
  <si>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</si>
  <si>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</si>
  <si>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</si>
  <si>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</si>
  <si>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</si>
  <si>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</si>
  <si>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</si>
  <si>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</si>
  <si>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</si>
  <si>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</si>
  <si>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</si>
  <si>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</si>
  <si>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</si>
  <si>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</si>
  <si>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</si>
  <si>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</si>
  <si>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</si>
  <si>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</si>
  <si>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</si>
  <si>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</si>
  <si>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</si>
  <si>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</si>
  <si>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</si>
  <si>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</si>
  <si>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</si>
  <si>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</si>
  <si>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</si>
  <si>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</si>
  <si>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</si>
  <si>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</si>
  <si>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</si>
  <si>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</si>
  <si>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</si>
  <si>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</si>
  <si>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</si>
  <si>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</si>
  <si>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</si>
  <si>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</si>
  <si>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</si>
  <si>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</si>
  <si>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</si>
  <si>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</si>
  <si>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</si>
  <si>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</si>
  <si>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</si>
  <si>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</si>
  <si>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</si>
  <si>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</si>
  <si>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</si>
  <si>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</si>
  <si>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</si>
  <si>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</si>
  <si>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</si>
  <si>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</si>
  <si>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</si>
  <si>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</si>
  <si>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</si>
  <si>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</si>
  <si>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</si>
  <si>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</si>
  <si>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</si>
  <si>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</si>
  <si>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</si>
  <si>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</si>
  <si>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</si>
  <si>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</si>
  <si>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</si>
  <si>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</si>
  <si>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</si>
  <si>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</si>
  <si>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</si>
  <si>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</si>
  <si>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</si>
  <si>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</si>
  <si>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</si>
  <si>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</si>
  <si>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</si>
  <si>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</si>
  <si>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</si>
  <si>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</si>
  <si>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</si>
  <si>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</si>
  <si>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</si>
  <si>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</si>
  <si>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</si>
  <si>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</si>
  <si>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</si>
  <si>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</si>
  <si>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</si>
  <si>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</si>
  <si>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</si>
  <si>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</si>
  <si>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</si>
  <si>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</si>
  <si>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</si>
  <si>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</si>
  <si>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</si>
  <si>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</si>
  <si>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</si>
  <si>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</si>
  <si>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</si>
  <si>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</si>
  <si>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</si>
  <si>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</si>
  <si>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</si>
  <si>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</si>
  <si>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</si>
  <si>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</si>
  <si>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</si>
  <si>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</si>
  <si>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</si>
  <si>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</si>
  <si>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</si>
  <si>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</si>
  <si>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</si>
  <si>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</si>
  <si>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</si>
  <si>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</si>
  <si>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</si>
  <si>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</si>
  <si>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</si>
  <si>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</si>
  <si>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</si>
  <si>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</si>
  <si>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</si>
  <si>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</si>
  <si>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</si>
  <si>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</si>
  <si>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</si>
  <si>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</si>
  <si>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</si>
  <si>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</si>
  <si>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</si>
  <si>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</si>
  <si>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</si>
  <si>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</si>
  <si>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</si>
  <si>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</si>
  <si>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</si>
  <si>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</si>
  <si>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</si>
  <si>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</si>
  <si>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</si>
  <si>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</si>
  <si>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</si>
  <si>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</si>
  <si>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</si>
  <si>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</si>
  <si>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</si>
  <si>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</si>
  <si>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</si>
  <si>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</si>
  <si>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</si>
  <si>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</si>
  <si>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</si>
  <si>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</si>
  <si>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</si>
  <si>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</si>
  <si>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</si>
  <si>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</si>
  <si>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</si>
  <si>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</si>
  <si>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</si>
  <si>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</si>
  <si>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</si>
  <si>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</si>
  <si>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</si>
  <si>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</si>
  <si>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</si>
  <si>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</si>
  <si>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</si>
  <si>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</si>
  <si>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</si>
  <si>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</si>
  <si>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</si>
  <si>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</si>
  <si>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</si>
  <si>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</si>
  <si>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</si>
  <si>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</si>
  <si>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</si>
  <si>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</si>
  <si>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</si>
  <si>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</si>
  <si>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</si>
  <si>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</si>
  <si>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</si>
  <si>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</si>
  <si>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</si>
  <si>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</si>
  <si>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</si>
  <si>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</si>
  <si>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</si>
  <si>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</si>
  <si>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</si>
  <si>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</si>
  <si>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</si>
  <si>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</si>
  <si>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</si>
  <si>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</si>
  <si>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</si>
  <si>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</si>
  <si>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</si>
  <si>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</si>
  <si>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</si>
  <si>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</si>
  <si>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</si>
  <si>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</si>
  <si>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</si>
  <si>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</si>
  <si>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</si>
  <si>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</si>
  <si>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</si>
  <si>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</si>
  <si>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</si>
  <si>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</si>
  <si>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</si>
  <si>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</si>
  <si>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</si>
  <si>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</si>
  <si>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</si>
  <si>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</si>
  <si>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</si>
  <si>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</si>
  <si>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</si>
  <si>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</si>
  <si>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</si>
  <si>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</si>
  <si>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</si>
  <si>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</si>
  <si>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</si>
  <si>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</si>
  <si>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</si>
  <si>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</si>
  <si>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</si>
  <si>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</si>
  <si>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</si>
  <si>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</si>
  <si>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</si>
  <si>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</si>
  <si>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</si>
  <si>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</si>
  <si>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</si>
  <si>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</si>
  <si>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</si>
  <si>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</si>
  <si>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</si>
  <si>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</si>
  <si>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</si>
  <si>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</si>
  <si>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</si>
  <si>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</si>
  <si>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</si>
  <si>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</si>
  <si>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</si>
  <si>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</si>
  <si>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</si>
  <si>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</si>
  <si>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</si>
  <si>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</si>
  <si>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</si>
  <si>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</si>
  <si>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</si>
  <si>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</si>
  <si>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</si>
  <si>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</si>
  <si>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</si>
  <si>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</si>
  <si>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</si>
  <si>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</si>
  <si>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</si>
  <si>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</si>
  <si>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</si>
  <si>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</si>
  <si>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</si>
  <si>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</si>
  <si>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</si>
  <si>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</si>
  <si>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</si>
  <si>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</si>
  <si>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</si>
  <si>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</si>
  <si>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</si>
  <si>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</si>
  <si>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</si>
  <si>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</si>
  <si>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</si>
  <si>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</si>
  <si>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</si>
  <si>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</si>
  <si>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</si>
  <si>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</si>
  <si>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</si>
  <si>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</si>
  <si>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</si>
  <si>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</si>
  <si>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</si>
  <si>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</si>
  <si>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</si>
  <si>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</si>
  <si>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</si>
  <si>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</si>
  <si>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</si>
  <si>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</si>
  <si>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</si>
  <si>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</si>
  <si>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</si>
  <si>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</si>
  <si>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</si>
  <si>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</si>
  <si>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</si>
  <si>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</si>
  <si>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</si>
  <si>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</si>
  <si>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</si>
  <si>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</si>
  <si>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</si>
  <si>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</si>
  <si>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</si>
  <si>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</si>
  <si>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</si>
  <si>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</si>
  <si>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</si>
  <si>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</si>
  <si>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</si>
  <si>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</si>
  <si>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</si>
  <si>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</si>
  <si>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</si>
  <si>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</si>
  <si>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</si>
  <si>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</si>
  <si>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</si>
  <si>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</si>
  <si>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</si>
  <si>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</si>
  <si>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</si>
  <si>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</si>
  <si>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</si>
  <si>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</si>
  <si>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</si>
  <si>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</si>
  <si>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</si>
  <si>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</si>
  <si>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</si>
  <si>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</si>
  <si>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</si>
  <si>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</si>
  <si>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</si>
  <si>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</si>
  <si>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</si>
  <si>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</si>
  <si>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</si>
  <si>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</si>
  <si>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</si>
  <si>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</si>
  <si>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</si>
  <si>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</si>
  <si>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</si>
  <si>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</si>
  <si>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</si>
  <si>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</si>
  <si>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</si>
  <si>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</si>
  <si>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</si>
  <si>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</si>
  <si>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</si>
  <si>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</si>
  <si>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</si>
  <si>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</si>
  <si>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</si>
  <si>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</si>
  <si>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</si>
  <si>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</si>
  <si>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</si>
  <si>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</si>
  <si>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</si>
  <si>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</si>
  <si>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</si>
  <si>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</si>
  <si>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</si>
  <si>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</si>
  <si>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</si>
  <si>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</si>
  <si>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</si>
  <si>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</si>
  <si>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</si>
  <si>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</si>
  <si>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</si>
  <si>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</si>
  <si>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</si>
  <si>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</si>
  <si>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</si>
  <si>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</si>
  <si>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</si>
  <si>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</si>
  <si>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</si>
  <si>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</si>
  <si>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</si>
  <si>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</si>
  <si>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</si>
  <si>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</si>
  <si>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</si>
  <si>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</si>
  <si>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</si>
  <si>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</si>
  <si>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</si>
  <si>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</si>
  <si>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</si>
  <si>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</si>
  <si>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</si>
  <si>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</si>
  <si>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</si>
  <si>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</si>
  <si>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</si>
  <si>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</si>
  <si>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</si>
  <si>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</si>
  <si>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</si>
  <si>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</si>
  <si>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</si>
  <si>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</si>
  <si>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</si>
  <si>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</si>
  <si>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</si>
  <si>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</si>
  <si>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</si>
  <si>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</si>
  <si>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</si>
  <si>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</si>
  <si>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</si>
  <si>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</si>
  <si>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</si>
  <si>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</si>
  <si>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</si>
  <si>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</si>
  <si>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</si>
  <si>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</si>
  <si>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</si>
  <si>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</si>
  <si>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</si>
  <si>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</si>
  <si>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</si>
  <si>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</si>
  <si>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</si>
  <si>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</si>
  <si>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</si>
  <si>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</si>
  <si>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</si>
  <si>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</si>
  <si>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</si>
  <si>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</si>
  <si>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</si>
  <si>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</si>
  <si>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</si>
  <si>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</si>
  <si>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</si>
  <si>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</si>
  <si>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</si>
  <si>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</si>
  <si>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</si>
  <si>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</si>
  <si>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</si>
  <si>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</si>
  <si>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</si>
  <si>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</si>
  <si>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</si>
  <si>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</si>
  <si>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</si>
  <si>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</si>
  <si>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</si>
  <si>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</si>
  <si>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</si>
  <si>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</si>
  <si>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</si>
  <si>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</si>
  <si>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</si>
  <si>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</si>
  <si>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</si>
  <si>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</si>
  <si>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</si>
  <si>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</si>
  <si>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</si>
  <si>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</si>
  <si>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</si>
  <si>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</si>
  <si>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</si>
  <si>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</si>
  <si>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</si>
  <si>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</si>
  <si>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</si>
  <si>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</si>
  <si>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</si>
  <si>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</si>
  <si>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</si>
  <si>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</si>
  <si>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</si>
  <si>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</si>
  <si>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</si>
  <si>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</si>
  <si>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</si>
  <si>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</si>
  <si>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</si>
  <si>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</si>
  <si>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</si>
  <si>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</si>
  <si>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</si>
  <si>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</si>
  <si>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</si>
  <si>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</si>
  <si>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</si>
  <si>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</si>
  <si>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</si>
  <si>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</si>
  <si>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</si>
  <si>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</si>
  <si>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</si>
  <si>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</si>
  <si>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</si>
  <si>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</si>
  <si>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</si>
  <si>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</si>
  <si>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</si>
  <si>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</si>
  <si>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</si>
  <si>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</si>
  <si>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</si>
  <si>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</si>
  <si>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</si>
  <si>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</si>
  <si>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</si>
  <si>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</si>
  <si>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</si>
  <si>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</si>
  <si>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</si>
  <si>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</si>
  <si>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</si>
  <si>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</si>
  <si>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</si>
  <si>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</si>
  <si>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</si>
  <si>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</si>
  <si>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</si>
  <si>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</si>
  <si>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</si>
  <si>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</si>
  <si>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</si>
  <si>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</si>
  <si>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</si>
  <si>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</si>
  <si>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</si>
  <si>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</si>
  <si>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</si>
  <si>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</si>
  <si>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</si>
  <si>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</si>
  <si>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</si>
  <si>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</si>
  <si>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</si>
  <si>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</si>
  <si>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</si>
  <si>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</si>
  <si>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</si>
  <si>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</si>
  <si>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</si>
  <si>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</si>
  <si>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</si>
  <si>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</si>
  <si>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</si>
  <si>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</si>
  <si>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</si>
  <si>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</si>
  <si>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</si>
  <si>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</si>
  <si>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</si>
  <si>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</si>
  <si>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</si>
  <si>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</si>
  <si>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</si>
  <si>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</si>
  <si>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</si>
  <si>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</si>
  <si>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</si>
  <si>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</si>
  <si>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</si>
  <si>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</si>
  <si>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</si>
  <si>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</si>
  <si>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</si>
  <si>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</si>
  <si>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</si>
  <si>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</si>
  <si>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</si>
  <si>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</si>
  <si>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</si>
  <si>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</si>
  <si>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</si>
  <si>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</si>
  <si>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</si>
  <si>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</si>
  <si>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</si>
  <si>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</si>
  <si>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</si>
  <si>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</si>
  <si>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</si>
  <si>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</si>
  <si>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</si>
  <si>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</si>
  <si>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</si>
  <si>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</si>
  <si>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</si>
  <si>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</si>
  <si>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</si>
  <si>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</si>
  <si>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</si>
  <si>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</si>
  <si>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</si>
  <si>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</si>
  <si>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</si>
  <si>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</si>
  <si>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</si>
  <si>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</si>
  <si>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</si>
  <si>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</si>
  <si>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</si>
  <si>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</si>
  <si>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</si>
  <si>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</si>
  <si>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</si>
  <si>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</si>
  <si>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</si>
  <si>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</si>
  <si>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</si>
  <si>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</si>
  <si>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</si>
  <si>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</si>
  <si>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</si>
  <si>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</si>
  <si>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</si>
  <si>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</si>
  <si>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</si>
  <si>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</si>
  <si>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</si>
  <si>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</si>
  <si>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</si>
  <si>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</si>
  <si>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</si>
  <si>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</si>
  <si>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</si>
  <si>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</si>
  <si>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</si>
  <si>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</si>
  <si>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</si>
  <si>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</si>
  <si>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</si>
  <si>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</si>
  <si>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</si>
  <si>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</si>
  <si>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</si>
  <si>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</si>
  <si>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</si>
  <si>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</si>
  <si>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</si>
  <si>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</si>
  <si>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</si>
  <si>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</si>
  <si>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</si>
  <si>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</si>
  <si>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</si>
  <si>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</si>
  <si>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</si>
  <si>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</si>
  <si>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</si>
  <si>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</si>
  <si>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</si>
  <si>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</si>
  <si>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</si>
  <si>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</si>
  <si>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</si>
  <si>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</si>
  <si>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</si>
  <si>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</si>
  <si>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</si>
  <si>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</si>
  <si>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</si>
  <si>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</si>
  <si>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</si>
  <si>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</si>
  <si>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</si>
  <si>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</si>
  <si>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</si>
  <si>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</si>
  <si>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</si>
  <si>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</si>
  <si>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</si>
  <si>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</si>
  <si>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</si>
  <si>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</si>
  <si>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</si>
  <si>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</si>
  <si>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</si>
  <si>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</si>
  <si>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</si>
  <si>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</si>
  <si>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</si>
  <si>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</si>
  <si>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</si>
  <si>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</si>
  <si>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</si>
  <si>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</si>
  <si>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</si>
  <si>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</si>
  <si>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</si>
  <si>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</si>
  <si>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</si>
  <si>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</si>
  <si>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</si>
  <si>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</si>
  <si>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</si>
  <si>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</si>
  <si>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</si>
  <si>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</si>
  <si>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</si>
  <si>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</si>
  <si>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</si>
  <si>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</si>
  <si>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</si>
  <si>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</si>
  <si>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</si>
  <si>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</si>
  <si>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</si>
  <si>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</si>
  <si>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</si>
  <si>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</si>
  <si>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</si>
  <si>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</si>
  <si>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</si>
  <si>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</si>
  <si>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</si>
  <si>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</si>
  <si>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</si>
  <si>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</si>
  <si>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</si>
  <si>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</si>
  <si>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</si>
  <si>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</si>
  <si>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</si>
  <si>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</si>
  <si>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</si>
  <si>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</si>
  <si>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</si>
  <si>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</si>
  <si>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</si>
  <si>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</si>
  <si>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</si>
  <si>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</si>
  <si>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</si>
  <si>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</si>
  <si>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</si>
  <si>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</si>
  <si>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</si>
  <si>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</si>
  <si>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</si>
  <si>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</si>
  <si>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</si>
  <si>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</si>
  <si>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</si>
  <si>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</si>
  <si>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</si>
  <si>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</si>
  <si>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</si>
  <si>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</si>
  <si>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</si>
  <si>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</si>
  <si>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</si>
  <si>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</si>
  <si>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</si>
  <si>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</si>
  <si>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</si>
  <si>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</si>
  <si>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</si>
  <si>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</si>
  <si>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</si>
  <si>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</si>
  <si>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</si>
  <si>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</si>
  <si>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</si>
  <si>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</si>
  <si>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</si>
  <si>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</si>
  <si>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</si>
  <si>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</si>
  <si>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</si>
  <si>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</si>
  <si>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</si>
  <si>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</si>
  <si>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</si>
  <si>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</si>
  <si>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</si>
  <si>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</si>
  <si>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</si>
  <si>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</si>
  <si>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</si>
  <si>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</si>
  <si>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</si>
  <si>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</si>
  <si>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</si>
  <si>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</si>
  <si>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</si>
  <si>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</si>
  <si>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</si>
  <si>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</si>
  <si>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</si>
  <si>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</si>
  <si>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</si>
  <si>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</si>
  <si>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</si>
  <si>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</si>
  <si>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</si>
  <si>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</si>
  <si>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</si>
  <si>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</si>
  <si>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</si>
  <si>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</si>
  <si>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</si>
  <si>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</si>
  <si>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</si>
  <si>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</si>
  <si>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</si>
  <si>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</si>
  <si>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</si>
  <si>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</si>
  <si>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</si>
  <si>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</si>
  <si>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</si>
  <si>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</si>
  <si>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</si>
  <si>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</si>
  <si>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</si>
  <si>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</si>
  <si>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</si>
  <si>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</si>
  <si>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</si>
  <si>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</si>
  <si>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</si>
  <si>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</si>
  <si>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</si>
  <si>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</si>
  <si>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</si>
  <si>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</si>
  <si>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</si>
  <si>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</si>
  <si>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</si>
  <si>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</si>
  <si>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</si>
  <si>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</si>
  <si>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</si>
  <si>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</si>
  <si>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</si>
  <si>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</si>
  <si>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</si>
  <si>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</si>
  <si>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</si>
  <si>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</si>
  <si>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</si>
  <si>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</si>
  <si>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</si>
  <si>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</si>
  <si>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</si>
  <si>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</si>
  <si>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</si>
  <si>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</si>
  <si>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</si>
  <si>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</si>
  <si>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</si>
  <si>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</si>
  <si>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</si>
  <si>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</si>
  <si>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</si>
  <si>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</si>
  <si>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</si>
  <si>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</si>
  <si>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</si>
  <si>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</si>
  <si>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</si>
  <si>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</si>
  <si>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</si>
  <si>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</si>
  <si>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</si>
  <si>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</si>
  <si>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</si>
  <si>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</si>
  <si>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</si>
  <si>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</si>
  <si>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</si>
  <si>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</si>
  <si>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</si>
  <si>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</si>
  <si>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</si>
  <si>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</si>
  <si>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</si>
  <si>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</si>
  <si>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</si>
  <si>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</si>
  <si>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</si>
  <si>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</si>
  <si>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</si>
  <si>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</si>
  <si>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</si>
  <si>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</si>
  <si>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</si>
  <si>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</si>
  <si>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</si>
  <si>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</si>
  <si>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</si>
  <si>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</si>
  <si>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</si>
  <si>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</si>
  <si>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</si>
  <si>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</si>
  <si>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</si>
  <si>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</si>
  <si>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</si>
  <si>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</si>
  <si>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</si>
  <si>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</si>
  <si>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</si>
  <si>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</si>
  <si>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</si>
  <si>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</si>
  <si>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</si>
  <si>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</si>
  <si>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</si>
  <si>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</si>
  <si>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</si>
  <si>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</si>
  <si>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</si>
  <si>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</si>
  <si>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</si>
  <si>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</si>
  <si>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</si>
  <si>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</si>
  <si>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</si>
  <si>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</si>
  <si>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</si>
  <si>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</si>
  <si>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</si>
  <si>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</si>
  <si>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</si>
  <si>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</si>
  <si>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</si>
  <si>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</si>
  <si>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</si>
  <si>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</si>
  <si>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</si>
  <si>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</si>
  <si>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</si>
  <si>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</si>
  <si>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</si>
  <si>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</si>
  <si>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</si>
  <si>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</si>
  <si>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</si>
  <si>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</si>
  <si>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</si>
  <si>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</si>
  <si>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</si>
  <si>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</si>
  <si>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</si>
  <si>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</si>
  <si>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</si>
  <si>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</si>
  <si>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</si>
  <si>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</si>
  <si>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</si>
  <si>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</si>
  <si>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</si>
  <si>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</si>
  <si>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</si>
  <si>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</si>
  <si>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</si>
  <si>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</si>
  <si>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</si>
  <si>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</si>
  <si>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</si>
  <si>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</si>
  <si>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</si>
  <si>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</si>
  <si>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</si>
  <si>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</si>
  <si>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</si>
  <si>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</si>
  <si>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</si>
  <si>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</si>
  <si>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</si>
  <si>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</si>
  <si>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</si>
  <si>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</si>
  <si>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</si>
  <si>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</si>
  <si>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</si>
  <si>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</si>
  <si>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</si>
  <si>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</si>
  <si>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</si>
  <si>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</si>
  <si>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</si>
  <si>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</si>
  <si>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</si>
  <si>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</si>
  <si>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</si>
  <si>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</si>
  <si>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</si>
  <si>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</si>
  <si>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</si>
  <si>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</si>
  <si>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</si>
  <si>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</si>
  <si>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</si>
  <si>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</si>
  <si>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</si>
  <si>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</si>
  <si>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</si>
  <si>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</si>
  <si>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</si>
  <si>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</si>
  <si>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</si>
  <si>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</si>
  <si>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</si>
  <si>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</si>
  <si>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</si>
  <si>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</si>
  <si>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</si>
  <si>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</si>
  <si>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</si>
  <si>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</si>
  <si>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</si>
  <si>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</si>
  <si>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</si>
  <si>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</si>
  <si>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</si>
  <si>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</si>
  <si>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</si>
  <si>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</si>
  <si>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</si>
  <si>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</si>
  <si>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</si>
  <si>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</si>
  <si>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</si>
  <si>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</si>
  <si>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</si>
  <si>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</si>
  <si>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</si>
  <si>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</si>
  <si>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</si>
  <si>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</si>
  <si>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</si>
  <si>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</si>
  <si>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</si>
  <si>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</si>
  <si>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</si>
  <si>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</si>
  <si>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</si>
  <si>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</si>
  <si>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</si>
  <si>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</si>
  <si>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</si>
  <si>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</si>
  <si>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</si>
  <si>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</si>
  <si>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</si>
  <si>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</si>
  <si>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</si>
  <si>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</si>
  <si>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</si>
  <si>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</si>
  <si>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</si>
  <si>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</si>
  <si>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</si>
  <si>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</si>
  <si>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</si>
  <si>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</si>
  <si>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</si>
  <si>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</si>
  <si>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</si>
  <si>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</si>
  <si>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</si>
  <si>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</si>
  <si>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</si>
  <si>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</si>
  <si>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</si>
  <si>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</si>
  <si>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</si>
  <si>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</si>
  <si>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</si>
  <si>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</si>
  <si>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</si>
  <si>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</si>
  <si>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</si>
  <si>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</si>
  <si>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</si>
  <si>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</si>
  <si>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</si>
  <si>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</si>
  <si>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</si>
  <si>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</si>
  <si>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</si>
  <si>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</si>
  <si>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</si>
  <si>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</si>
  <si>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</si>
  <si>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</si>
  <si>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</si>
  <si>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</si>
  <si>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</si>
  <si>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</si>
  <si>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</si>
  <si>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</si>
  <si>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</si>
  <si>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</si>
  <si>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</si>
  <si>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</si>
  <si>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</si>
  <si>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</si>
  <si>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</si>
  <si>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</si>
  <si>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</si>
  <si>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</si>
  <si>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</si>
  <si>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</si>
  <si>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</si>
  <si>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</si>
  <si>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</si>
  <si>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</si>
  <si>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</si>
  <si>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</si>
  <si>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</si>
  <si>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</si>
  <si>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</si>
  <si>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</si>
  <si>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</si>
  <si>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</si>
  <si>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</si>
  <si>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</si>
  <si>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</si>
  <si>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</si>
  <si>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</si>
  <si>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</si>
  <si>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</si>
  <si>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</si>
  <si>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</si>
  <si>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</si>
  <si>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</si>
  <si>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</si>
  <si>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</si>
  <si>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</si>
  <si>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</si>
  <si>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</si>
  <si>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</si>
  <si>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</si>
  <si>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</si>
  <si>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</si>
  <si>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</si>
  <si>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</si>
  <si>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</si>
  <si>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</si>
  <si>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</si>
  <si>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</si>
  <si>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</si>
  <si>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</si>
  <si>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</si>
  <si>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</si>
  <si>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</si>
  <si>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</si>
  <si>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</si>
  <si>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</si>
  <si>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</si>
  <si>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</si>
  <si>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</si>
  <si>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</si>
  <si>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</si>
  <si>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</si>
  <si>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</si>
  <si>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</si>
  <si>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</si>
  <si>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</si>
  <si>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</si>
  <si>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</si>
  <si>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</si>
  <si>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</si>
  <si>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</si>
  <si>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</si>
  <si>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</si>
  <si>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</si>
  <si>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</si>
  <si>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</si>
  <si>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</si>
  <si>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</si>
  <si>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</si>
  <si>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</si>
  <si>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</si>
  <si>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</si>
  <si>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</si>
  <si>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</si>
  <si>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</si>
  <si>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</si>
  <si>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</si>
  <si>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</si>
  <si>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</si>
  <si>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</si>
  <si>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</si>
  <si>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</si>
  <si>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</si>
  <si>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</si>
  <si>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</si>
  <si>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</si>
  <si>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</si>
  <si>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</si>
  <si>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</si>
  <si>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</si>
  <si>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</si>
  <si>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</si>
  <si>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</si>
  <si>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</si>
  <si>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</si>
  <si>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</si>
  <si>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</si>
  <si>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</si>
  <si>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</si>
  <si>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</si>
  <si>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</si>
  <si>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</si>
  <si>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</si>
  <si>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</si>
  <si>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</si>
  <si>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</si>
  <si>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</si>
  <si>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</si>
  <si>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</si>
  <si>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</si>
  <si>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</si>
  <si>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</si>
  <si>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</si>
  <si>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</si>
  <si>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</si>
  <si>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</si>
  <si>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</si>
  <si>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</si>
  <si>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</si>
  <si>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</si>
  <si>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</si>
  <si>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</si>
  <si>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</si>
  <si>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</si>
  <si>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</si>
  <si>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</si>
  <si>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</si>
  <si>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</si>
  <si>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</si>
  <si>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</si>
  <si>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</si>
  <si>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</si>
  <si>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</si>
  <si>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</si>
  <si>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</si>
  <si>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</si>
  <si>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</si>
  <si>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</si>
  <si>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</si>
  <si>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</si>
  <si>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</si>
  <si>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</si>
  <si>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</si>
  <si>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</si>
  <si>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</si>
  <si>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</si>
  <si>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</si>
  <si>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</si>
  <si>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</si>
  <si>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</si>
  <si>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</si>
  <si>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</si>
  <si>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</si>
  <si>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</si>
  <si>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</si>
  <si>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</si>
  <si>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</si>
  <si>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</si>
  <si>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</si>
  <si>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</si>
  <si>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</si>
  <si>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</si>
  <si>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</si>
  <si>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</si>
  <si>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</si>
  <si>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</si>
  <si>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</si>
  <si>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</si>
  <si>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</si>
  <si>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</si>
  <si>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</si>
  <si>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</si>
  <si>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</si>
  <si>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</si>
  <si>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</si>
  <si>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</si>
  <si>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</si>
  <si>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</si>
  <si>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</si>
  <si>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</si>
  <si>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</si>
  <si>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</si>
  <si>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</si>
  <si>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</si>
  <si>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</si>
  <si>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</si>
  <si>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</si>
  <si>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</si>
  <si>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</si>
  <si>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</si>
  <si>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</si>
  <si>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</si>
  <si>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</si>
  <si>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</si>
  <si>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</si>
  <si>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</si>
  <si>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</si>
  <si>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</si>
  <si>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</si>
  <si>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</si>
  <si>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</si>
  <si>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</si>
  <si>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</si>
  <si>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</si>
  <si>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</si>
  <si>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</si>
  <si>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</si>
  <si>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</si>
  <si>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</si>
  <si>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</si>
  <si>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</si>
  <si>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</si>
  <si>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</si>
  <si>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</si>
  <si>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</si>
  <si>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</si>
  <si>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</si>
  <si>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</si>
  <si>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</si>
  <si>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</si>
  <si>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</si>
  <si>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</si>
  <si>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</si>
  <si>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</si>
  <si>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</si>
  <si>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</si>
  <si>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</si>
  <si>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</si>
  <si>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</si>
  <si>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</si>
  <si>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</si>
  <si>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</si>
  <si>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</si>
  <si>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</si>
  <si>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</si>
  <si>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</si>
  <si>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</si>
  <si>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</si>
  <si>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</si>
  <si>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</si>
  <si>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</si>
  <si>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</si>
  <si>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</si>
  <si>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</si>
  <si>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</si>
  <si>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</si>
  <si>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</si>
  <si>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</si>
  <si>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</si>
  <si>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</si>
  <si>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</si>
  <si>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</si>
  <si>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</si>
  <si>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</si>
  <si>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</si>
  <si>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</si>
  <si>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</si>
  <si>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</si>
  <si>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</si>
  <si>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</si>
  <si>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</si>
  <si>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</si>
  <si>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</si>
  <si>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</si>
  <si>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</si>
  <si>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</si>
  <si>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</si>
  <si>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</si>
  <si>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</si>
  <si>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</si>
  <si>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</si>
  <si>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</si>
  <si>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</si>
  <si>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</si>
  <si>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</si>
  <si>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</si>
  <si>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</si>
  <si>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</si>
  <si>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</si>
  <si>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</si>
  <si>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</si>
  <si>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</si>
  <si>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</si>
  <si>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</si>
  <si>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</si>
  <si>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</si>
  <si>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</si>
  <si>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</si>
  <si>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</si>
  <si>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</si>
  <si>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</si>
  <si>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</si>
  <si>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</si>
  <si>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</si>
  <si>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</si>
  <si>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</si>
  <si>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</si>
  <si>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</si>
  <si>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</si>
  <si>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</si>
  <si>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</si>
  <si>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</si>
  <si>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</si>
  <si>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</si>
  <si>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</si>
  <si>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</si>
  <si>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</si>
  <si>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</si>
  <si>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</si>
  <si>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</si>
  <si>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</si>
  <si>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</si>
  <si>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</si>
  <si>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</si>
  <si>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</si>
  <si>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</si>
  <si>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</si>
  <si>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</si>
  <si>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</si>
  <si>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</si>
  <si>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</si>
  <si>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</si>
  <si>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</si>
  <si>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</si>
  <si>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</si>
  <si>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</si>
  <si>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</si>
  <si>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</si>
  <si>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</si>
  <si>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</si>
  <si>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</si>
  <si>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</si>
  <si>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</si>
  <si>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</si>
  <si>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</si>
  <si>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</si>
  <si>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</si>
  <si>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</si>
  <si>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</si>
  <si>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</si>
  <si>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</si>
  <si>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</si>
  <si>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</si>
  <si>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</si>
  <si>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</si>
  <si>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</si>
  <si>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</si>
  <si>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</si>
  <si>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</si>
  <si>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</si>
  <si>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</si>
  <si>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</si>
  <si>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</si>
  <si>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</si>
  <si>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</si>
  <si>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</si>
  <si>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</si>
  <si>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</si>
  <si>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</si>
  <si>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</si>
  <si>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</si>
  <si>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</si>
  <si>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</si>
  <si>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</si>
  <si>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</si>
  <si>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</si>
  <si>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</si>
  <si>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</si>
  <si>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</si>
  <si>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</si>
  <si>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</si>
  <si>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</si>
  <si>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</si>
  <si>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</si>
  <si>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</si>
  <si>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</si>
  <si>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</si>
  <si>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</si>
  <si>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</si>
  <si>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</si>
  <si>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</si>
  <si>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</si>
  <si>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</si>
  <si>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</si>
  <si>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</si>
  <si>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</si>
  <si>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</si>
  <si>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</si>
  <si>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</si>
  <si>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</si>
  <si>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</si>
  <si>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</si>
  <si>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</si>
  <si>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</si>
  <si>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</si>
  <si>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</si>
  <si>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</si>
  <si>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</si>
  <si>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</si>
  <si>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</si>
  <si>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</si>
  <si>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</si>
  <si>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</si>
  <si>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</si>
  <si>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</si>
  <si>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</si>
  <si>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</si>
  <si>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</si>
  <si>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</si>
  <si>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</si>
  <si>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</si>
  <si>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</si>
  <si>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</si>
  <si>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</si>
  <si>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</si>
  <si>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</si>
  <si>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</si>
  <si>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</si>
  <si>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</si>
  <si>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</si>
  <si>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</si>
  <si>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</si>
  <si>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</si>
  <si>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</si>
  <si>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</si>
  <si>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</si>
  <si>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</si>
  <si>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</si>
  <si>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</si>
  <si>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</si>
  <si>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</si>
  <si>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</si>
  <si>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</si>
  <si>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</si>
  <si>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</si>
  <si>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</si>
  <si>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</si>
  <si>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</si>
  <si>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</si>
  <si>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</si>
  <si>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</si>
  <si>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</si>
  <si>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</si>
  <si>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</si>
  <si>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</si>
  <si>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</si>
  <si>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</si>
  <si>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</si>
  <si>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</si>
  <si>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</si>
  <si>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</si>
  <si>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</si>
  <si>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</si>
  <si>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</si>
  <si>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</si>
  <si>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</si>
  <si>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</si>
  <si>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</si>
  <si>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</si>
  <si>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</si>
  <si>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</si>
  <si>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</si>
  <si>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</si>
  <si>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</si>
  <si>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</si>
  <si>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</si>
  <si>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</si>
  <si>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</si>
  <si>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</si>
  <si>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</si>
  <si>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</si>
  <si>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</si>
  <si>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</si>
  <si>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</si>
  <si>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</si>
  <si>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</si>
  <si>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</si>
  <si>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</si>
  <si>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</si>
  <si>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</si>
  <si>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</si>
  <si>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</si>
  <si>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</si>
  <si>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</si>
  <si>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</si>
  <si>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</si>
  <si>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</si>
  <si>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</si>
  <si>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</si>
  <si>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</si>
  <si>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</si>
  <si>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</si>
  <si>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</si>
  <si>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</si>
  <si>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</si>
  <si>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</si>
  <si>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</si>
  <si>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</si>
  <si>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</si>
  <si>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</si>
  <si>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</si>
  <si>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</si>
  <si>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</si>
  <si>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</si>
  <si>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</si>
  <si>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</si>
  <si>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</si>
  <si>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</si>
  <si>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</si>
  <si>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</si>
  <si>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</si>
  <si>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</si>
  <si>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</si>
  <si>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</si>
  <si>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</si>
  <si>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</si>
  <si>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</si>
  <si>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</si>
  <si>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</si>
  <si>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</si>
  <si>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</si>
  <si>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</si>
  <si>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</si>
  <si>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</si>
  <si>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</si>
  <si>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</si>
  <si>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</si>
  <si>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</si>
  <si>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</si>
  <si>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</si>
  <si>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</si>
  <si>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</si>
  <si>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</si>
  <si>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</si>
  <si>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</si>
  <si>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</si>
  <si>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</si>
  <si>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</si>
  <si>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</si>
  <si>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</si>
  <si>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</si>
  <si>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</si>
  <si>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</si>
  <si>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</si>
  <si>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</si>
  <si>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</si>
  <si>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</si>
  <si>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</si>
  <si>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</si>
  <si>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</si>
  <si>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</si>
  <si>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</si>
  <si>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</si>
  <si>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</si>
  <si>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</si>
  <si>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</si>
  <si>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</si>
  <si>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</si>
  <si>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</si>
  <si>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</si>
  <si>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</si>
  <si>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</si>
  <si>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</si>
  <si>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</si>
  <si>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</si>
  <si>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</si>
  <si>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</si>
  <si>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</si>
  <si>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</si>
  <si>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</si>
  <si>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</si>
  <si>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</si>
  <si>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</si>
  <si>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</si>
  <si>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</si>
  <si>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</si>
  <si>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</si>
  <si>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</si>
  <si>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</si>
  <si>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</si>
  <si>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</si>
  <si>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</si>
  <si>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</si>
  <si>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</si>
  <si>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</si>
  <si>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</si>
  <si>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</si>
  <si>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</si>
  <si>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</si>
  <si>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</si>
  <si>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</si>
  <si>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</si>
  <si>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</si>
  <si>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</si>
  <si>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</si>
  <si>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</si>
  <si>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</si>
  <si>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</si>
  <si>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</si>
  <si>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</si>
  <si>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</si>
  <si>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</si>
  <si>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</si>
  <si>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</si>
  <si>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</si>
  <si>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</si>
  <si>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</si>
  <si>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</si>
  <si>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</si>
  <si>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</si>
  <si>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</si>
  <si>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</si>
  <si>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</si>
  <si>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</si>
  <si>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</si>
  <si>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</si>
  <si>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</si>
  <si>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</si>
  <si>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</si>
  <si>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</si>
  <si>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</si>
  <si>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</si>
  <si>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</si>
  <si>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</si>
  <si>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</si>
  <si>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</si>
  <si>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</si>
  <si>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</si>
  <si>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</si>
  <si>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</si>
  <si>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</si>
  <si>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</si>
  <si>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</si>
  <si>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</si>
  <si>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</si>
  <si>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</si>
  <si>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</si>
  <si>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</si>
  <si>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</si>
  <si>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</si>
  <si>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</si>
  <si>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</si>
  <si>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</si>
  <si>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</si>
  <si>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</si>
  <si>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</si>
  <si>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</si>
  <si>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</si>
  <si>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</si>
  <si>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</si>
  <si>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</si>
  <si>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</si>
  <si>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</si>
  <si>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</si>
  <si>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</si>
  <si>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</si>
  <si>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</si>
  <si>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</si>
  <si>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</si>
  <si>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</si>
  <si>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</si>
  <si>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</si>
  <si>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</si>
  <si>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</si>
  <si>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</si>
  <si>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</si>
  <si>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</si>
  <si>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</si>
  <si>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</si>
  <si>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</si>
  <si>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</si>
  <si>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</si>
  <si>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</si>
  <si>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</si>
  <si>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</si>
  <si>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</si>
  <si>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</si>
  <si>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</si>
  <si>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</si>
  <si>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</si>
  <si>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</si>
  <si>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</si>
  <si>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</si>
  <si>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</si>
  <si>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</si>
  <si>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</si>
  <si>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</si>
  <si>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</si>
  <si>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</si>
  <si>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</si>
  <si>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</si>
  <si>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</si>
  <si>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</si>
  <si>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</si>
  <si>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</si>
  <si>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</si>
  <si>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</si>
  <si>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</si>
  <si>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</si>
  <si>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</si>
  <si>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</si>
  <si>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</si>
  <si>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</si>
  <si>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</si>
  <si>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</si>
  <si>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</si>
  <si>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</si>
  <si>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</si>
  <si>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</si>
  <si>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</si>
  <si>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</si>
  <si>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</si>
  <si>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</si>
  <si>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</si>
  <si>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</si>
  <si>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</si>
  <si>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</si>
  <si>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</si>
  <si>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</si>
  <si>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</si>
  <si>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</si>
  <si>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</si>
  <si>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</si>
  <si>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</si>
  <si>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</si>
  <si>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</si>
  <si>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</si>
  <si>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</si>
  <si>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</si>
  <si>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</si>
  <si>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</si>
  <si>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</si>
  <si>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</si>
  <si>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</si>
  <si>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</si>
  <si>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</si>
  <si>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</si>
  <si>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</si>
  <si>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</si>
  <si>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</si>
  <si>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</si>
  <si>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</si>
  <si>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</si>
  <si>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</si>
  <si>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</si>
  <si>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</si>
  <si>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</si>
  <si>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</si>
  <si>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</si>
  <si>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</si>
  <si>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</si>
  <si>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</si>
  <si>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</si>
  <si>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</si>
  <si>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</si>
  <si>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</si>
  <si>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</si>
  <si>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</si>
  <si>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</si>
  <si>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</si>
  <si>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</si>
  <si>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</si>
  <si>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</si>
  <si>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</si>
  <si>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</si>
  <si>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</si>
  <si>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</si>
  <si>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</si>
  <si>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</si>
  <si>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</si>
  <si>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</si>
  <si>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</si>
  <si>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</si>
  <si>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</si>
  <si>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</si>
  <si>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</si>
  <si>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</si>
  <si>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</si>
  <si>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</si>
  <si>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</si>
  <si>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</si>
  <si>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</si>
  <si>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</si>
  <si>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</si>
  <si>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</si>
  <si>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</si>
  <si>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</si>
  <si>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</si>
  <si>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</si>
  <si>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</si>
  <si>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</si>
  <si>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</si>
  <si>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</si>
  <si>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</si>
  <si>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</si>
  <si>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</si>
  <si>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</si>
  <si>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</si>
  <si>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</si>
  <si>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</si>
  <si>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</si>
  <si>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</si>
  <si>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</si>
  <si>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</si>
  <si>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</si>
  <si>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</si>
  <si>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</si>
  <si>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</si>
  <si>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</si>
  <si>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</si>
  <si>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</si>
  <si>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</si>
  <si>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</si>
  <si>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</si>
  <si>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</si>
  <si>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</si>
  <si>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</si>
  <si>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</si>
  <si>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</si>
  <si>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</si>
  <si>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</si>
  <si>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</si>
  <si>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</si>
  <si>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</si>
  <si>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</si>
  <si>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</si>
  <si>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</si>
  <si>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</si>
  <si>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</si>
  <si>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</si>
  <si>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</si>
  <si>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</si>
  <si>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</si>
  <si>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</si>
  <si>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</si>
  <si>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</si>
  <si>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</si>
  <si>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</si>
  <si>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</si>
  <si>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</si>
  <si>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</si>
  <si>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</si>
  <si>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</si>
  <si>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</si>
  <si>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</si>
  <si>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</si>
  <si>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</si>
  <si>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</si>
  <si>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</si>
  <si>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</si>
  <si>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</si>
  <si>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</si>
  <si>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</si>
  <si>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</si>
  <si>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</si>
  <si>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</si>
  <si>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</si>
  <si>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</si>
  <si>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</si>
  <si>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</si>
  <si>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</si>
  <si>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</si>
  <si>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</si>
  <si>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</si>
  <si>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</si>
  <si>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</si>
  <si>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</si>
  <si>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</si>
  <si>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</si>
  <si>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</si>
  <si>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</si>
  <si>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</si>
  <si>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</si>
  <si>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</si>
  <si>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</si>
  <si>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</si>
  <si>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</si>
  <si>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</si>
  <si>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</si>
  <si>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</si>
  <si>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</si>
  <si>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</si>
  <si>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</si>
  <si>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</si>
  <si>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</si>
  <si>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</si>
  <si>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</si>
  <si>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</si>
  <si>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</si>
  <si>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</si>
  <si>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</si>
  <si>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</si>
  <si>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</si>
  <si>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</si>
  <si>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</si>
  <si>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</si>
  <si>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</si>
  <si>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</si>
  <si>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</si>
  <si>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</si>
  <si>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</si>
  <si>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</si>
  <si>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</si>
  <si>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</si>
  <si>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</si>
  <si>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</si>
  <si>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</si>
  <si>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</si>
  <si>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</si>
  <si>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</si>
  <si>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</si>
  <si>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</si>
  <si>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</si>
  <si>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</si>
  <si>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</si>
  <si>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</si>
  <si>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</si>
  <si>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</si>
  <si>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</si>
  <si>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</si>
  <si>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</si>
  <si>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</si>
  <si>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</si>
  <si>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</si>
  <si>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</si>
  <si>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</si>
  <si>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</si>
  <si>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</si>
  <si>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</si>
  <si>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</si>
  <si>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</si>
  <si>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</si>
  <si>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</si>
  <si>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</si>
  <si>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</si>
  <si>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</si>
  <si>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</si>
  <si>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</si>
  <si>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</si>
  <si>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</si>
  <si>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</si>
  <si>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</si>
  <si>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</si>
  <si>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</si>
  <si>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</si>
  <si>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</si>
  <si>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</si>
  <si>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</si>
  <si>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</si>
  <si>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</si>
  <si>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</si>
  <si>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</si>
  <si>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</si>
  <si>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</si>
  <si>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</si>
  <si>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</si>
  <si>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</si>
  <si>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</si>
  <si>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</si>
  <si>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</si>
  <si>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</si>
  <si>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</si>
  <si>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</si>
  <si>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</si>
  <si>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</si>
  <si>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</si>
  <si>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</si>
  <si>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</si>
  <si>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</si>
  <si>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</si>
  <si>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</si>
  <si>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</si>
  <si>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</si>
  <si>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</si>
  <si>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</si>
  <si>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</si>
  <si>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</si>
  <si>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</si>
  <si>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</si>
  <si>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</si>
  <si>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</si>
  <si>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</si>
  <si>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</si>
  <si>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</si>
  <si>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</si>
  <si>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</si>
  <si>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</si>
  <si>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</si>
  <si>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</si>
  <si>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</si>
  <si>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</si>
  <si>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</si>
  <si>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</si>
  <si>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</si>
  <si>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</si>
  <si>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</si>
  <si>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</si>
  <si>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</si>
  <si>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</si>
  <si>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</si>
  <si>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</si>
  <si>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</si>
  <si>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</si>
  <si>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</si>
  <si>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</si>
  <si>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</si>
  <si>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</si>
  <si>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</si>
  <si>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</si>
  <si>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</si>
  <si>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</si>
  <si>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</si>
  <si>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</si>
  <si>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</si>
  <si>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</si>
  <si>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</si>
  <si>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</si>
  <si>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</si>
  <si>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</si>
  <si>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</si>
  <si>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</si>
  <si>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</si>
  <si>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</si>
  <si>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</si>
  <si>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</si>
  <si>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</si>
  <si>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</si>
  <si>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</si>
  <si>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</si>
  <si>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</si>
  <si>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</si>
  <si>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</si>
  <si>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</si>
  <si>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</si>
  <si>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</si>
  <si>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</si>
  <si>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</si>
  <si>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</si>
  <si>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</si>
  <si>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</si>
  <si>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</si>
  <si>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</si>
  <si>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</si>
  <si>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</si>
  <si>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</si>
  <si>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</si>
  <si>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</si>
  <si>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</si>
  <si>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</si>
  <si>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</si>
  <si>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</si>
  <si>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</si>
  <si>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</si>
  <si>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</si>
  <si>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</si>
  <si>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</si>
  <si>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</si>
  <si>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</si>
  <si>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</si>
  <si>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</si>
  <si>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</si>
  <si>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</si>
  <si>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</si>
  <si>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</si>
  <si>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</si>
  <si>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</si>
  <si>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</si>
  <si>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</si>
  <si>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</si>
  <si>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</si>
  <si>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</si>
  <si>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</si>
  <si>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</si>
  <si>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</si>
  <si>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</si>
  <si>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</si>
  <si>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</si>
  <si>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</si>
  <si>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</si>
  <si>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</si>
  <si>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</si>
  <si>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</si>
  <si>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</si>
  <si>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</si>
  <si>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</si>
  <si>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</si>
  <si>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</si>
  <si>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</si>
  <si>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</si>
  <si>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</si>
  <si>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</si>
  <si>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</si>
  <si>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</si>
  <si>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</si>
  <si>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</si>
  <si>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</si>
  <si>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</si>
  <si>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</si>
  <si>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</si>
  <si>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</si>
  <si>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</si>
  <si>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</si>
  <si>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</si>
  <si>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</si>
  <si>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</si>
  <si>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</si>
  <si>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</si>
  <si>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</si>
  <si>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</si>
  <si>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</si>
  <si>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</si>
  <si>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</si>
  <si>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</si>
  <si>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</si>
  <si>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</si>
  <si>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</si>
  <si>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</si>
  <si>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</si>
  <si>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</si>
  <si>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</si>
  <si>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</si>
  <si>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</si>
  <si>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</si>
  <si>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</si>
  <si>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</si>
  <si>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</si>
  <si>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</si>
  <si>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</si>
  <si>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</si>
  <si>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</si>
  <si>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</si>
  <si>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</si>
  <si>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</si>
  <si>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</si>
  <si>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</si>
  <si>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</si>
  <si>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</si>
  <si>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</si>
  <si>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</si>
  <si>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</si>
  <si>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</si>
  <si>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</si>
  <si>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</si>
  <si>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</si>
  <si>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</si>
  <si>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</si>
  <si>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</si>
  <si>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</si>
  <si>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</si>
  <si>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</si>
  <si>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</si>
  <si>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</si>
  <si>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</si>
  <si>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</si>
  <si>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</si>
  <si>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</si>
  <si>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</si>
  <si>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</si>
  <si>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</si>
  <si>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</si>
  <si>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</si>
  <si>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</si>
  <si>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</si>
  <si>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</si>
  <si>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</si>
  <si>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</si>
  <si>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</si>
  <si>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</si>
  <si>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</si>
  <si>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</si>
  <si>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</si>
  <si>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</si>
  <si>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</si>
  <si>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</si>
  <si>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</si>
  <si>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</si>
  <si>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</si>
  <si>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</si>
  <si>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</si>
  <si>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</si>
  <si>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</si>
  <si>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</si>
  <si>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</si>
  <si>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</si>
  <si>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</si>
  <si>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</si>
  <si>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</si>
  <si>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</si>
  <si>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</si>
  <si>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</si>
  <si>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</si>
  <si>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</si>
  <si>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</si>
  <si>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</si>
  <si>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</si>
  <si>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</si>
  <si>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</si>
  <si>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</si>
  <si>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</si>
  <si>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</si>
  <si>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</si>
  <si>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</si>
  <si>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</si>
  <si>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</si>
  <si>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</si>
  <si>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</si>
  <si>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</si>
  <si>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</si>
  <si>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</si>
  <si>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</si>
  <si>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</si>
  <si>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</si>
  <si>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</si>
  <si>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</si>
  <si>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</si>
  <si>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</si>
  <si>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</si>
  <si>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</si>
  <si>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</si>
  <si>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</si>
  <si>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</si>
  <si>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</si>
  <si>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</si>
  <si>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</si>
  <si>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</si>
  <si>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</si>
  <si>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</si>
  <si>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</si>
  <si>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</si>
  <si>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</si>
  <si>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</si>
  <si>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</si>
  <si>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</si>
  <si>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</si>
  <si>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</si>
  <si>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</si>
  <si>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</si>
  <si>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</si>
  <si>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</si>
  <si>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</si>
  <si>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</si>
  <si>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</si>
  <si>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</si>
  <si>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</si>
  <si>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</si>
  <si>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</si>
  <si>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</si>
  <si>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</si>
  <si>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</si>
  <si>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</si>
  <si>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</si>
  <si>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</si>
  <si>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</si>
  <si>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</si>
  <si>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</si>
  <si>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</si>
  <si>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</si>
  <si>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</si>
  <si>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</si>
  <si>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</si>
  <si>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</si>
  <si>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</si>
  <si>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</si>
  <si>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</si>
  <si>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</si>
  <si>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</si>
  <si>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</si>
  <si>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</si>
  <si>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</si>
  <si>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</si>
  <si>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</si>
  <si>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</si>
  <si>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</si>
  <si>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</si>
  <si>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</si>
  <si>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</si>
  <si>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</si>
  <si>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</si>
  <si>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</si>
  <si>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</si>
  <si>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</si>
  <si>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</si>
  <si>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</si>
  <si>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</si>
  <si>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</si>
  <si>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</si>
  <si>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</si>
  <si>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</si>
  <si>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</si>
  <si>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</si>
  <si>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</si>
  <si>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</si>
  <si>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</si>
  <si>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</si>
  <si>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</si>
  <si>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</si>
  <si>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</si>
  <si>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</si>
  <si>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</si>
  <si>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</si>
  <si>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</si>
  <si>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</si>
  <si>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</si>
  <si>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</si>
  <si>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</si>
  <si>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</si>
  <si>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</si>
  <si>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</si>
  <si>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</si>
  <si>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</si>
  <si>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</si>
  <si>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</si>
  <si>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</si>
  <si>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</si>
  <si>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</si>
  <si>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</si>
  <si>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</si>
  <si>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</si>
  <si>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</si>
  <si>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</si>
  <si>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</si>
  <si>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</si>
  <si>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</si>
  <si>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</si>
  <si>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</si>
  <si>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</si>
  <si>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</si>
  <si>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</si>
  <si>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</si>
  <si>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</si>
  <si>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</si>
  <si>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</si>
  <si>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</si>
  <si>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</si>
  <si>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</si>
  <si>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</si>
  <si>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</si>
  <si>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</si>
  <si>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</si>
  <si>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</si>
  <si>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</si>
  <si>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</si>
  <si>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</si>
  <si>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</si>
  <si>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</si>
  <si>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</si>
  <si>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</si>
  <si>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</si>
  <si>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</si>
  <si>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</si>
  <si>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</si>
  <si>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</si>
  <si>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</si>
  <si>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</si>
  <si>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</si>
  <si>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</si>
  <si>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</si>
  <si>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</si>
  <si>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</si>
  <si>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</si>
  <si>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</si>
  <si>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</si>
  <si>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</si>
  <si>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</si>
  <si>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</si>
  <si>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</si>
  <si>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</si>
  <si>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</si>
  <si>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</si>
  <si>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</si>
  <si>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</si>
  <si>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</si>
  <si>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</si>
  <si>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</si>
  <si>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</si>
  <si>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</si>
  <si>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</si>
  <si>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</si>
  <si>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</si>
  <si>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</si>
  <si>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</si>
  <si>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</si>
  <si>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</si>
  <si>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</si>
  <si>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</si>
  <si>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</si>
  <si>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</si>
  <si>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</si>
  <si>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</si>
  <si>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</si>
  <si>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</si>
  <si>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</si>
  <si>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</si>
  <si>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</si>
  <si>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</si>
  <si>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</si>
  <si>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</si>
  <si>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</si>
  <si>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</si>
  <si>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</si>
  <si>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</si>
  <si>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</si>
  <si>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</si>
  <si>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</si>
  <si>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</si>
  <si>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</si>
  <si>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</si>
  <si>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</si>
  <si>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</si>
  <si>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</si>
  <si>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</si>
  <si>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</si>
  <si>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</si>
  <si>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</si>
  <si>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</si>
  <si>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</si>
  <si>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</si>
  <si>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</si>
  <si>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</si>
  <si>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</si>
  <si>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</si>
  <si>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</si>
  <si>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</si>
  <si>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</si>
  <si>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</si>
  <si>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</si>
  <si>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</si>
  <si>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</si>
  <si>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</si>
  <si>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</si>
  <si>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</si>
  <si>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</si>
  <si>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</si>
  <si>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</si>
  <si>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</si>
  <si>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</si>
  <si>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</si>
  <si>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</si>
  <si>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</si>
  <si>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</si>
  <si>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</si>
  <si>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</si>
  <si>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</si>
  <si>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</si>
  <si>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</si>
  <si>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</si>
  <si>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</si>
  <si>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</si>
  <si>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</si>
  <si>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</si>
  <si>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</si>
  <si>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</si>
  <si>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</si>
  <si>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</si>
  <si>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</si>
  <si>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</si>
  <si>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</si>
  <si>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</si>
  <si>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</si>
  <si>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</si>
  <si>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</si>
  <si>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</si>
  <si>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</si>
  <si>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</si>
  <si>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</si>
  <si>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</si>
  <si>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</si>
  <si>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</si>
  <si>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</si>
  <si>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</si>
  <si>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</si>
  <si>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</si>
  <si>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</si>
  <si>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</si>
  <si>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</si>
  <si>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</si>
  <si>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</si>
  <si>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</si>
  <si>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</si>
  <si>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</si>
  <si>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</si>
  <si>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</si>
  <si>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</si>
  <si>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</si>
  <si>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</si>
  <si>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</si>
  <si>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</si>
  <si>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</si>
  <si>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</si>
  <si>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</si>
  <si>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</si>
  <si>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</si>
  <si>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</si>
  <si>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</si>
  <si>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</si>
  <si>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</si>
  <si>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</si>
  <si>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</si>
  <si>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</si>
  <si>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</si>
  <si>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</si>
  <si>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</si>
  <si>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</si>
  <si>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</si>
  <si>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</si>
  <si>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</si>
  <si>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</si>
  <si>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</si>
  <si>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</si>
  <si>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</si>
  <si>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</si>
  <si>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</si>
  <si>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</si>
  <si>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</si>
  <si>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</si>
  <si>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</si>
  <si>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</si>
  <si>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</si>
  <si>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</si>
  <si>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</si>
  <si>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</si>
  <si>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</si>
  <si>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</si>
  <si>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</si>
  <si>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</si>
  <si>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</si>
  <si>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</si>
  <si>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</si>
  <si>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</si>
  <si>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</si>
  <si>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</si>
  <si>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</si>
  <si>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</si>
  <si>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</si>
  <si>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</si>
  <si>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</si>
  <si>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</si>
  <si>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</si>
  <si>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</si>
  <si>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</si>
  <si>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</si>
  <si>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</si>
  <si>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</si>
  <si>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</si>
  <si>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</si>
  <si>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</si>
  <si>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</si>
  <si>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</si>
  <si>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</si>
  <si>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</si>
  <si>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</si>
  <si>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</si>
  <si>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</si>
  <si>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</si>
  <si>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</si>
  <si>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</si>
  <si>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</si>
  <si>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</si>
  <si>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</si>
  <si>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</si>
  <si>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</si>
  <si>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</si>
  <si>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</si>
  <si>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</si>
  <si>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</si>
  <si>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</si>
  <si>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</si>
  <si>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</si>
  <si>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</si>
  <si>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</si>
  <si>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</si>
  <si>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</si>
  <si>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</si>
  <si>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</si>
  <si>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</si>
  <si>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</si>
  <si>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</si>
  <si>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</si>
  <si>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</si>
  <si>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</si>
  <si>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</si>
  <si>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</si>
  <si>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</si>
  <si>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</si>
  <si>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</si>
  <si>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</si>
  <si>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</si>
  <si>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</si>
  <si>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</si>
  <si>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</si>
  <si>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</si>
  <si>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</si>
  <si>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</si>
  <si>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</si>
  <si>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</si>
  <si>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</si>
  <si>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</si>
  <si>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</si>
  <si>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</si>
  <si>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</si>
  <si>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</si>
  <si>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</si>
  <si>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</si>
  <si>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</si>
  <si>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</si>
  <si>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</si>
  <si>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</si>
  <si>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</si>
  <si>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</si>
  <si>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</si>
  <si>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</si>
  <si>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</si>
  <si>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</si>
  <si>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</si>
  <si>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</si>
  <si>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</si>
  <si>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</si>
  <si>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</si>
  <si>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</si>
  <si>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</si>
  <si>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</si>
  <si>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</si>
  <si>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</si>
  <si>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</si>
  <si>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</si>
  <si>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</si>
  <si>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</si>
  <si>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</si>
  <si>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</si>
  <si>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</si>
  <si>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</si>
  <si>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</si>
  <si>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</si>
  <si>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</si>
  <si>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</si>
  <si>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</si>
  <si>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</si>
  <si>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</si>
  <si>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</si>
  <si>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</si>
  <si>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</si>
  <si>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</si>
  <si>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</si>
  <si>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</si>
  <si>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</si>
  <si>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</si>
  <si>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</si>
  <si>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</si>
  <si>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</si>
  <si>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</si>
  <si>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</si>
  <si>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</si>
  <si>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</si>
  <si>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</si>
  <si>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</si>
  <si>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</si>
  <si>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</si>
  <si>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</si>
  <si>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</si>
  <si>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</si>
  <si>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</si>
  <si>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</si>
  <si>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</si>
  <si>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</si>
  <si>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</si>
  <si>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</si>
  <si>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</si>
  <si>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</si>
  <si>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</si>
  <si>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</si>
  <si>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</si>
  <si>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</si>
  <si>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</si>
  <si>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</si>
  <si>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</si>
  <si>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</si>
  <si>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</si>
  <si>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</si>
  <si>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</si>
  <si>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</si>
  <si>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</si>
  <si>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</si>
  <si>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</si>
  <si>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</si>
  <si>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</si>
  <si>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</si>
  <si>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</si>
  <si>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</si>
  <si>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</si>
  <si>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</si>
  <si>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</si>
  <si>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</si>
  <si>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</si>
  <si>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</si>
  <si>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</si>
  <si>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</si>
  <si>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</si>
  <si>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</si>
  <si>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</si>
  <si>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</si>
  <si>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</si>
  <si>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</si>
  <si>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</si>
  <si>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</si>
  <si>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</si>
  <si>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</si>
  <si>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</si>
  <si>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</si>
  <si>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</si>
  <si>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</si>
  <si>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</si>
  <si>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</si>
  <si>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</si>
  <si>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</si>
  <si>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</si>
  <si>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</si>
  <si>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</si>
  <si>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</si>
  <si>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</si>
  <si>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</si>
  <si>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</si>
  <si>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</si>
  <si>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</si>
  <si>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</si>
  <si>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</si>
  <si>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</si>
  <si>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</si>
  <si>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</si>
  <si>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</si>
  <si>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</si>
  <si>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</si>
  <si>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</si>
  <si>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</si>
  <si>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</si>
  <si>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</si>
  <si>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</si>
  <si>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</si>
  <si>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</si>
  <si>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</si>
  <si>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</si>
  <si>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</si>
  <si>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</si>
  <si>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</si>
  <si>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</si>
  <si>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</si>
  <si>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</si>
  <si>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</si>
  <si>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</si>
  <si>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</si>
  <si>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</si>
  <si>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</si>
  <si>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</si>
  <si>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</si>
  <si>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</si>
  <si>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</si>
  <si>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</si>
  <si>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</si>
  <si>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</si>
  <si>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</si>
  <si>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</si>
  <si>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</si>
  <si>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</si>
  <si>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</si>
  <si>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</si>
  <si>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</si>
  <si>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</si>
  <si>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</si>
  <si>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</si>
  <si>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</si>
  <si>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</si>
  <si>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</si>
  <si>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</si>
  <si>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</si>
  <si>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</si>
  <si>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</si>
  <si>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</si>
  <si>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</si>
  <si>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</si>
  <si>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</si>
  <si>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</si>
  <si>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</si>
  <si>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</si>
  <si>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</si>
  <si>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</si>
  <si>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</si>
  <si>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</si>
  <si>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</si>
  <si>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</si>
  <si>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</si>
  <si>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</si>
  <si>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</si>
  <si>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</si>
  <si>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</si>
  <si>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</si>
  <si>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</si>
  <si>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</si>
  <si>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</si>
  <si>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</si>
  <si>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</si>
  <si>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</si>
  <si>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</si>
  <si>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</si>
  <si>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</si>
  <si>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</si>
  <si>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</si>
  <si>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</si>
  <si>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</si>
  <si>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</si>
  <si>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</si>
  <si>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</si>
  <si>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</si>
  <si>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</si>
  <si>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</si>
  <si>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</si>
  <si>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</si>
  <si>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</si>
  <si>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</si>
  <si>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</si>
  <si>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</si>
  <si>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</si>
  <si>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</si>
  <si>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</si>
  <si>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</si>
  <si>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</si>
  <si>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</si>
  <si>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</si>
  <si>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</si>
  <si>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</si>
  <si>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</si>
  <si>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</si>
  <si>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</si>
  <si>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</si>
  <si>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</si>
  <si>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</si>
  <si>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</si>
  <si>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</si>
  <si>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</si>
  <si>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</si>
  <si>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</si>
  <si>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</si>
  <si>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</si>
  <si>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</si>
  <si>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</si>
  <si>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</si>
  <si>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</si>
  <si>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</si>
  <si>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</si>
  <si>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</si>
  <si>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</si>
  <si>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</si>
  <si>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</si>
  <si>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</si>
  <si>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</si>
  <si>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</si>
  <si>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</si>
  <si>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</si>
  <si>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</si>
  <si>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</si>
  <si>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</si>
  <si>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</si>
  <si>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</si>
  <si>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</si>
  <si>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</si>
  <si>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</si>
  <si>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</si>
  <si>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</si>
  <si>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</si>
  <si>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</si>
  <si>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</si>
  <si>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</si>
  <si>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</si>
  <si>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</si>
  <si>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</si>
  <si>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</si>
  <si>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</si>
  <si>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</si>
  <si>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</si>
  <si>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</si>
  <si>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</si>
  <si>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</si>
  <si>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</si>
  <si>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</si>
  <si>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</si>
  <si>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</si>
  <si>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</si>
  <si>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</si>
  <si>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</si>
  <si>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</si>
  <si>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</si>
  <si>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</si>
  <si>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</si>
  <si>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</si>
  <si>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</si>
  <si>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</si>
  <si>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</si>
  <si>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</si>
  <si>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</si>
  <si>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</si>
  <si>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</si>
  <si>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</si>
  <si>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</si>
  <si>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</si>
  <si>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</si>
  <si>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</si>
  <si>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</si>
  <si>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</si>
  <si>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</si>
  <si>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</si>
  <si>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</si>
  <si>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</si>
  <si>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</si>
  <si>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</si>
  <si>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</si>
  <si>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</si>
  <si>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</si>
  <si>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</si>
  <si>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</si>
  <si>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</si>
  <si>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</si>
  <si>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</si>
  <si>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</si>
  <si>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</si>
  <si>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</si>
  <si>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</si>
  <si>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</si>
  <si>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</si>
  <si>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</si>
  <si>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</si>
  <si>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</si>
  <si>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</si>
  <si>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</si>
  <si>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</si>
  <si>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</si>
  <si>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</si>
  <si>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</si>
  <si>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</si>
  <si>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</si>
  <si>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</si>
  <si>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</si>
  <si>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</si>
  <si>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</si>
  <si>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</si>
  <si>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</si>
  <si>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</si>
  <si>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</si>
  <si>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</si>
  <si>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</si>
  <si>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</si>
  <si>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</si>
  <si>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</si>
  <si>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</si>
  <si>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</si>
  <si>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</si>
  <si>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</si>
  <si>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</si>
  <si>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</si>
  <si>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</si>
  <si>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</si>
  <si>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</si>
  <si>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</si>
  <si>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</si>
  <si>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</si>
  <si>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</si>
  <si>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</si>
  <si>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</si>
  <si>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</si>
  <si>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</si>
  <si>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</si>
  <si>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</si>
  <si>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</si>
  <si>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</si>
  <si>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</si>
  <si>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</si>
  <si>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</si>
  <si>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</si>
  <si>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</si>
  <si>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</si>
  <si>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</si>
  <si>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</si>
  <si>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</si>
  <si>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</si>
  <si>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</si>
  <si>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</si>
  <si>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</si>
  <si>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</si>
  <si>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</si>
  <si>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</si>
  <si>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</si>
  <si>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</si>
  <si>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</si>
  <si>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</si>
  <si>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</si>
  <si>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</si>
  <si>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</si>
  <si>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</si>
  <si>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</si>
  <si>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</si>
  <si>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</si>
  <si>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</si>
  <si>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</si>
  <si>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</si>
  <si>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</si>
  <si>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</si>
  <si>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</si>
  <si>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</si>
  <si>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</si>
  <si>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</si>
  <si>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</si>
  <si>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</si>
  <si>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</si>
  <si>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</si>
  <si>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</si>
  <si>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</si>
  <si>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</si>
  <si>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</si>
  <si>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</si>
  <si>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</si>
  <si>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</si>
  <si>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</si>
  <si>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</si>
  <si>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</si>
  <si>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</si>
  <si>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</si>
  <si>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</si>
  <si>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</si>
  <si>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</si>
  <si>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</si>
  <si>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</si>
  <si>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</si>
  <si>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</si>
  <si>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</si>
  <si>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</si>
  <si>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</si>
  <si>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</si>
  <si>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</si>
  <si>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</si>
  <si>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</si>
  <si>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</si>
  <si>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</si>
  <si>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</si>
  <si>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</si>
  <si>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</si>
  <si>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</si>
  <si>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</si>
  <si>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</si>
  <si>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</si>
  <si>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</si>
  <si>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</si>
  <si>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</si>
  <si>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</si>
  <si>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</si>
  <si>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</si>
  <si>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</si>
  <si>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</si>
  <si>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</si>
  <si>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</si>
  <si>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</si>
  <si>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</si>
  <si>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</si>
  <si>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</si>
  <si>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</si>
  <si>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</si>
  <si>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</si>
  <si>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</si>
  <si>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</si>
  <si>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</si>
  <si>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</si>
  <si>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</si>
  <si>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</si>
  <si>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</si>
  <si>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</si>
  <si>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</si>
  <si>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</si>
  <si>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</si>
  <si>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</si>
  <si>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</si>
  <si>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</si>
  <si>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</si>
  <si>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</si>
  <si>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</si>
  <si>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</si>
  <si>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</si>
  <si>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</si>
  <si>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</si>
  <si>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</si>
  <si>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</si>
  <si>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</si>
  <si>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</si>
  <si>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</si>
  <si>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</si>
  <si>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</si>
  <si>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</si>
  <si>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</si>
  <si>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</si>
  <si>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</si>
  <si>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</si>
  <si>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</si>
  <si>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</si>
  <si>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</si>
  <si>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</si>
  <si>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</si>
  <si>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</si>
  <si>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</si>
  <si>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</si>
  <si>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</si>
  <si>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</si>
  <si>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</si>
  <si>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</si>
  <si>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</si>
  <si>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</si>
  <si>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</si>
  <si>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</si>
  <si>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</si>
  <si>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</si>
  <si>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</si>
  <si>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</si>
  <si>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</si>
  <si>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</si>
  <si>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</si>
  <si>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</si>
  <si>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</si>
  <si>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</si>
  <si>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</si>
  <si>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</si>
  <si>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</si>
  <si>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</si>
  <si>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</si>
  <si>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</si>
  <si>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</si>
  <si>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</si>
  <si>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</si>
  <si>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</si>
  <si>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</si>
  <si>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</si>
  <si>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</si>
  <si>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</si>
  <si>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</si>
  <si>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</si>
  <si>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</si>
  <si>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</si>
  <si>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</si>
  <si>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</si>
  <si>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</si>
  <si>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</si>
  <si>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</si>
  <si>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</si>
  <si>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</si>
  <si>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</si>
  <si>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</si>
  <si>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</si>
  <si>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</si>
  <si>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</si>
  <si>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</si>
  <si>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</si>
  <si>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</si>
  <si>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</si>
  <si>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</si>
  <si>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</si>
  <si>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</si>
  <si>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</si>
  <si>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</si>
  <si>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</si>
  <si>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</si>
  <si>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</si>
  <si>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</si>
  <si>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</si>
  <si>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</si>
  <si>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</si>
  <si>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</si>
  <si>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</si>
  <si>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</si>
  <si>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</si>
  <si>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</si>
  <si>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</si>
  <si>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</si>
  <si>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</si>
  <si>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</si>
  <si>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</si>
  <si>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</si>
  <si>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</si>
  <si>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</si>
  <si>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</si>
  <si>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</si>
  <si>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</si>
  <si>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</si>
  <si>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</si>
  <si>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</si>
  <si>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</si>
  <si>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</si>
  <si>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</si>
  <si>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</si>
  <si>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</si>
  <si>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</si>
  <si>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</si>
  <si>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</si>
  <si>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</si>
  <si>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</si>
  <si>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</si>
  <si>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</si>
  <si>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</si>
  <si>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</si>
  <si>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</si>
  <si>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</si>
  <si>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</si>
  <si>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</si>
  <si>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</si>
  <si>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</si>
  <si>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</si>
  <si>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</si>
  <si>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</si>
  <si>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</si>
  <si>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</si>
  <si>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</si>
  <si>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</si>
  <si>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</si>
  <si>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</si>
  <si>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</si>
  <si>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</si>
  <si>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</si>
  <si>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</si>
  <si>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</si>
  <si>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</si>
  <si>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</si>
  <si>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</si>
  <si>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</si>
  <si>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</si>
  <si>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</si>
  <si>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</si>
  <si>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</si>
  <si>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</si>
  <si>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</si>
  <si>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</si>
  <si>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</si>
  <si>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</si>
  <si>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</si>
  <si>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</si>
  <si>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</si>
  <si>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</si>
  <si>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</si>
  <si>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</si>
  <si>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</si>
  <si>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</si>
  <si>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</si>
  <si>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</si>
  <si>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</si>
  <si>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</si>
  <si>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</si>
  <si>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</si>
  <si>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</si>
  <si>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</si>
  <si>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</si>
  <si>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</si>
  <si>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</si>
  <si>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</si>
  <si>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</si>
  <si>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</si>
  <si>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</si>
  <si>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</si>
  <si>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</si>
  <si>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</si>
  <si>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</si>
  <si>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</si>
  <si>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</si>
  <si>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</si>
  <si>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</si>
  <si>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</si>
  <si>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</si>
  <si>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</si>
  <si>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</si>
  <si>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</si>
  <si>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</si>
  <si>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</si>
  <si>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</si>
  <si>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</si>
  <si>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</si>
  <si>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</si>
  <si>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</si>
  <si>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</si>
  <si>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</si>
  <si>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</si>
  <si>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</si>
  <si>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</si>
  <si>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</si>
  <si>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</si>
  <si>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</si>
  <si>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</si>
  <si>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</si>
  <si>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</si>
  <si>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</si>
  <si>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</si>
  <si>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</si>
  <si>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</si>
  <si>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</si>
  <si>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</si>
  <si>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</si>
  <si>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</si>
  <si>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</si>
  <si>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</si>
  <si>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</si>
  <si>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</si>
  <si>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</si>
  <si>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</si>
  <si>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</si>
  <si>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</si>
  <si>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</si>
  <si>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</si>
  <si>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</si>
  <si>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</si>
  <si>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</si>
  <si>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</si>
  <si>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</si>
  <si>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</si>
  <si>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</si>
  <si>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</si>
  <si>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</si>
  <si>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</si>
  <si>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</si>
  <si>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</si>
  <si>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</si>
  <si>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</si>
  <si>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</si>
  <si>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</si>
  <si>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</si>
  <si>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</si>
  <si>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</si>
  <si>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</si>
  <si>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</si>
  <si>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</si>
  <si>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</si>
  <si>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</si>
  <si>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</si>
  <si>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</si>
  <si>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</si>
  <si>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</si>
  <si>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</si>
  <si>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</si>
  <si>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</si>
  <si>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</si>
  <si>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</si>
  <si>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</si>
  <si>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</si>
  <si>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</si>
  <si>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</si>
  <si>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</si>
  <si>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</si>
  <si>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</si>
  <si>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</si>
  <si>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</si>
  <si>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</si>
  <si>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</si>
  <si>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</si>
  <si>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</si>
  <si>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</si>
  <si>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</si>
  <si>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</si>
  <si>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</si>
  <si>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</si>
  <si>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</si>
  <si>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</si>
  <si>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</si>
  <si>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</si>
  <si>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</si>
  <si>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</si>
  <si>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</si>
  <si>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</si>
  <si>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</si>
  <si>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</si>
  <si>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</si>
  <si>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</si>
  <si>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</si>
  <si>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</si>
  <si>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</si>
  <si>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</si>
  <si>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</si>
  <si>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</si>
  <si>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</si>
  <si>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</si>
  <si>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</si>
  <si>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</si>
  <si>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</si>
  <si>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</si>
  <si>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</si>
  <si>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</si>
  <si>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</si>
  <si>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</si>
  <si>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</si>
  <si>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</si>
  <si>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</si>
  <si>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</si>
  <si>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</si>
  <si>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</si>
  <si>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</si>
  <si>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</si>
  <si>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</si>
  <si>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</si>
  <si>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</si>
  <si>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</si>
  <si>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</si>
  <si>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</si>
  <si>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</si>
  <si>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</si>
  <si>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</si>
  <si>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</si>
  <si>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</si>
  <si>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</si>
  <si>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</si>
  <si>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</si>
  <si>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</si>
  <si>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</si>
  <si>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</si>
  <si>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</si>
  <si>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</si>
  <si>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</si>
  <si>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</si>
  <si>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</si>
  <si>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</si>
  <si>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</si>
  <si>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</si>
  <si>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</si>
  <si>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</si>
  <si>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</si>
  <si>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</si>
  <si>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</si>
  <si>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</si>
  <si>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</si>
  <si>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</si>
  <si>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</si>
  <si>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</si>
  <si>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</si>
  <si>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</si>
  <si>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</si>
  <si>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</si>
  <si>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</si>
  <si>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</si>
  <si>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</si>
  <si>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</si>
  <si>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</si>
  <si>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</si>
  <si>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</si>
  <si>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</si>
  <si>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</si>
  <si>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</si>
  <si>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</si>
  <si>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</si>
  <si>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</si>
  <si>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</si>
  <si>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</si>
  <si>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</si>
  <si>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</si>
  <si>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</si>
  <si>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</si>
  <si>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</si>
  <si>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</si>
  <si>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</si>
  <si>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</si>
  <si>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</si>
  <si>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</si>
  <si>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</si>
  <si>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</si>
  <si>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</si>
  <si>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</si>
  <si>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</si>
  <si>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</si>
  <si>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</si>
  <si>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</si>
  <si>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</si>
  <si>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</si>
  <si>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</si>
  <si>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</si>
  <si>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</si>
  <si>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</si>
  <si>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</si>
  <si>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</si>
  <si>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</si>
  <si>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</si>
  <si>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</si>
  <si>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</si>
  <si>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</si>
  <si>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</si>
  <si>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</si>
  <si>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</si>
  <si>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</si>
  <si>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</si>
  <si>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</si>
  <si>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</si>
  <si>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</si>
  <si>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</si>
  <si>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</si>
  <si>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</si>
  <si>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</si>
  <si>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</si>
  <si>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</si>
  <si>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</si>
  <si>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</si>
  <si>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</si>
  <si>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</si>
  <si>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</si>
  <si>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</si>
  <si>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</si>
  <si>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</si>
  <si>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</si>
  <si>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</si>
  <si>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</si>
  <si>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</si>
  <si>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</si>
  <si>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</si>
  <si>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</si>
  <si>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</si>
  <si>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</si>
  <si>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</si>
  <si>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</si>
  <si>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</si>
  <si>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</si>
  <si>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</si>
  <si>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</si>
  <si>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</si>
  <si>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</si>
  <si>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</si>
  <si>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</si>
  <si>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</si>
  <si>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</si>
  <si>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</si>
  <si>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</si>
  <si>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</si>
  <si>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</si>
  <si>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</si>
  <si>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</si>
  <si>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</si>
  <si>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</si>
  <si>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</si>
  <si>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</si>
  <si>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</si>
  <si>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</si>
  <si>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</si>
  <si>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</si>
  <si>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</si>
  <si>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</si>
  <si>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</si>
  <si>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</si>
  <si>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</si>
  <si>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</si>
  <si>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</si>
  <si>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</si>
  <si>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</si>
  <si>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</si>
  <si>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</si>
  <si>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</si>
  <si>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</si>
  <si>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</si>
  <si>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</si>
  <si>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</si>
  <si>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</si>
  <si>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</si>
  <si>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</si>
  <si>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</si>
  <si>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</si>
  <si>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</si>
  <si>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</si>
  <si>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</si>
  <si>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</si>
  <si>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</si>
  <si>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</si>
  <si>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</si>
  <si>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</si>
  <si>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</si>
  <si>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</si>
  <si>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</si>
  <si>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</si>
  <si>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</si>
  <si>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</si>
  <si>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</si>
  <si>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</si>
  <si>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</si>
  <si>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</si>
  <si>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</si>
  <si>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</si>
  <si>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</si>
  <si>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</si>
  <si>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</si>
  <si>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</si>
  <si>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</si>
  <si>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</si>
  <si>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</si>
  <si>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</si>
  <si>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</si>
  <si>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</si>
  <si>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</si>
  <si>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</si>
  <si>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</si>
  <si>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</si>
  <si>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</si>
  <si>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</si>
  <si>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</si>
  <si>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</si>
  <si>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</si>
  <si>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</si>
  <si>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</si>
  <si>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</si>
  <si>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</si>
  <si>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</si>
  <si>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</si>
  <si>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</si>
  <si>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</si>
  <si>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</si>
  <si>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</si>
  <si>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</si>
  <si>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</si>
  <si>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</si>
  <si>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</si>
  <si>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</si>
  <si>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</si>
  <si>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</si>
  <si>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</si>
  <si>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</si>
  <si>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</si>
  <si>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</si>
  <si>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</si>
  <si>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</si>
  <si>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</si>
  <si>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</si>
  <si>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</si>
  <si>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</si>
  <si>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</si>
  <si>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</si>
  <si>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</si>
  <si>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</si>
  <si>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</si>
  <si>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</si>
  <si>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</si>
  <si>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</si>
  <si>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</si>
  <si>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</si>
  <si>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</si>
  <si>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</si>
  <si>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</si>
  <si>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</si>
  <si>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</si>
  <si>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</si>
  <si>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</si>
  <si>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</si>
  <si>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</si>
  <si>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</si>
  <si>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</si>
  <si>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</si>
  <si>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</si>
  <si>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</si>
  <si>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</si>
  <si>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</si>
  <si>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</si>
  <si>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</si>
  <si>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</si>
  <si>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</si>
  <si>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</si>
  <si>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</si>
  <si>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</si>
  <si>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</si>
  <si>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</si>
  <si>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</si>
  <si>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</si>
  <si>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</si>
  <si>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</si>
  <si>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</si>
  <si>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</si>
  <si>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</si>
  <si>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</si>
  <si>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</si>
  <si>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</si>
  <si>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</si>
  <si>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</si>
  <si>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</si>
  <si>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</si>
  <si>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</si>
  <si>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</si>
  <si>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</si>
  <si>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</si>
  <si>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</si>
  <si>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</si>
  <si>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</si>
  <si>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</si>
  <si>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</si>
  <si>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</si>
  <si>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</si>
  <si>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</si>
  <si>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</si>
  <si>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</si>
  <si>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</si>
  <si>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</si>
  <si>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</si>
  <si>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</si>
  <si>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</si>
  <si>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</si>
  <si>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</si>
  <si>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</si>
  <si>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</si>
  <si>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</si>
  <si>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</si>
  <si>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</si>
  <si>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</si>
  <si>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</si>
  <si>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</si>
  <si>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</si>
  <si>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</si>
  <si>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</si>
  <si>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</si>
  <si>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</si>
  <si>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</si>
  <si>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</si>
  <si>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</si>
  <si>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</si>
  <si>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</si>
  <si>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</si>
  <si>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</si>
  <si>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</si>
  <si>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</si>
  <si>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</si>
  <si>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</si>
  <si>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</si>
  <si>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</si>
  <si>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</si>
  <si>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</si>
  <si>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</si>
  <si>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</si>
  <si>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</si>
  <si>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</si>
  <si>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</si>
  <si>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</si>
  <si>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</si>
  <si>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</si>
  <si>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</si>
  <si>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</si>
  <si>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</si>
  <si>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</si>
  <si>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</si>
  <si>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</si>
  <si>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</si>
  <si>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</si>
  <si>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</si>
  <si>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</si>
  <si>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</si>
  <si>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</si>
  <si>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</si>
  <si>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</si>
  <si>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</si>
  <si>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</si>
  <si>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</si>
  <si>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</si>
  <si>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</si>
  <si>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</si>
  <si>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</si>
  <si>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</si>
  <si>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</si>
  <si>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</si>
  <si>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</si>
  <si>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</si>
  <si>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</si>
  <si>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</si>
  <si>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</si>
  <si>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</si>
  <si>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</si>
  <si>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</si>
  <si>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</si>
  <si>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</si>
  <si>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</si>
  <si>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</si>
  <si>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</si>
  <si>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</si>
  <si>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</si>
  <si>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</si>
  <si>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</si>
  <si>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</si>
  <si>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</si>
  <si>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</si>
  <si>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</si>
  <si>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</si>
  <si>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</si>
  <si>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</si>
  <si>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</si>
  <si>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</si>
  <si>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</si>
  <si>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</si>
  <si>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</si>
  <si>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</si>
  <si>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</si>
  <si>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</si>
  <si>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</si>
  <si>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</si>
  <si>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</si>
  <si>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</si>
  <si>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</si>
  <si>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</si>
  <si>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</si>
  <si>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</si>
  <si>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</si>
  <si>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</si>
  <si>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</si>
  <si>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</si>
  <si>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</si>
  <si>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</si>
  <si>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</si>
  <si>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</si>
  <si>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</si>
  <si>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</si>
  <si>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</si>
  <si>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</si>
  <si>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</si>
  <si>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</si>
  <si>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</si>
  <si>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</si>
  <si>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</si>
  <si>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</si>
  <si>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</si>
  <si>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</si>
  <si>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</si>
  <si>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</si>
  <si>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</si>
  <si>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</si>
  <si>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</si>
  <si>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</si>
  <si>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</si>
  <si>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</si>
  <si>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</si>
  <si>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</si>
  <si>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</si>
  <si>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</si>
  <si>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</si>
  <si>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</si>
  <si>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</si>
  <si>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</si>
  <si>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</si>
  <si>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</si>
  <si>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</si>
  <si>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</si>
  <si>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</si>
  <si>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</si>
  <si>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</si>
  <si>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</si>
  <si>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</si>
  <si>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</si>
  <si>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</si>
  <si>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</si>
  <si>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</si>
  <si>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</si>
  <si>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</si>
  <si>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</si>
  <si>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</si>
  <si>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</si>
  <si>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</si>
  <si>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</si>
  <si>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</si>
  <si>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</si>
  <si>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</si>
  <si>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</si>
  <si>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</si>
  <si>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</si>
  <si>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</si>
  <si>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</si>
  <si>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</si>
  <si>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</si>
  <si>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</si>
  <si>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</si>
  <si>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</si>
  <si>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</si>
  <si>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</si>
  <si>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</si>
  <si>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</si>
  <si>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</si>
  <si>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</si>
  <si>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</si>
  <si>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</si>
  <si>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</si>
  <si>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</si>
  <si>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</si>
  <si>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</si>
  <si>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</si>
  <si>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</si>
  <si>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</si>
  <si>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</si>
  <si>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</si>
  <si>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</si>
  <si>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</si>
  <si>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</si>
  <si>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</si>
  <si>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</si>
  <si>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</si>
  <si>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</si>
  <si>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</si>
  <si>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</si>
  <si>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</si>
  <si>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</si>
  <si>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</si>
  <si>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</si>
  <si>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</si>
  <si>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</si>
  <si>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</si>
  <si>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</si>
  <si>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</si>
  <si>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</si>
  <si>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</si>
  <si>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</si>
  <si>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</si>
  <si>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</si>
  <si>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</si>
  <si>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</si>
  <si>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</si>
  <si>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</si>
  <si>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</si>
  <si>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</si>
  <si>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</si>
  <si>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</si>
  <si>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</si>
  <si>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</si>
  <si>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</si>
  <si>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</si>
  <si>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</si>
  <si>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</si>
  <si>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</si>
  <si>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</si>
  <si>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</si>
  <si>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</si>
  <si>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</si>
  <si>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</si>
  <si>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</si>
  <si>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</si>
  <si>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</si>
  <si>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</si>
  <si>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</si>
  <si>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</si>
  <si>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</si>
  <si>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</si>
  <si>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</si>
  <si>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</si>
  <si>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</si>
  <si>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</si>
  <si>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</si>
  <si>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</si>
  <si>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</si>
  <si>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</si>
  <si>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</si>
  <si>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</si>
  <si>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</si>
  <si>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</si>
  <si>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</si>
  <si>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</si>
  <si>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</si>
  <si>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</si>
  <si>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</si>
  <si>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</si>
  <si>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</si>
  <si>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</si>
  <si>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</si>
  <si>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</si>
  <si>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</si>
  <si>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</si>
  <si>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</si>
  <si>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</si>
  <si>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</si>
  <si>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</si>
  <si>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</si>
  <si>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</si>
  <si>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</si>
  <si>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</si>
  <si>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</si>
  <si>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</si>
  <si>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</si>
  <si>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</si>
  <si>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</si>
  <si>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</si>
  <si>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</si>
  <si>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</si>
  <si>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</si>
  <si>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</si>
  <si>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</si>
  <si>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</si>
  <si>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</si>
  <si>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</si>
  <si>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</si>
  <si>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</si>
  <si>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</si>
  <si>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</si>
  <si>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</si>
  <si>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</si>
  <si>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</si>
  <si>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</si>
  <si>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</si>
  <si>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</si>
  <si>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</si>
  <si>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</si>
  <si>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</si>
  <si>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</si>
  <si>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</si>
  <si>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</si>
  <si>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</si>
  <si>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</si>
  <si>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</si>
  <si>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</si>
  <si>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</si>
  <si>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</si>
  <si>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</si>
  <si>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</si>
  <si>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</si>
  <si>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</si>
  <si>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</si>
  <si>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</si>
  <si>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</si>
  <si>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</si>
  <si>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</si>
  <si>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</si>
  <si>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</si>
  <si>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</si>
  <si>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</si>
  <si>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</si>
  <si>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</si>
  <si>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</si>
  <si>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</si>
  <si>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</si>
  <si>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</si>
  <si>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</si>
  <si>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</si>
  <si>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</si>
  <si>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</si>
  <si>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</si>
  <si>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</si>
  <si>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</si>
  <si>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</si>
  <si>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</si>
  <si>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</si>
  <si>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</si>
  <si>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</si>
  <si>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</si>
  <si>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</si>
  <si>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</si>
  <si>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</si>
  <si>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</si>
  <si>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</si>
  <si>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</si>
  <si>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</si>
  <si>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</si>
  <si>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</si>
  <si>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</si>
  <si>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</si>
  <si>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</si>
  <si>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</si>
  <si>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</si>
  <si>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</si>
  <si>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</si>
  <si>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</si>
  <si>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</si>
  <si>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</si>
  <si>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</si>
  <si>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</si>
  <si>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</si>
  <si>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</si>
  <si>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</si>
  <si>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</si>
  <si>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</si>
  <si>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</si>
  <si>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</si>
  <si>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</si>
  <si>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</si>
  <si>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</si>
  <si>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</si>
  <si>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</si>
  <si>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</si>
  <si>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</si>
  <si>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</si>
  <si>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</si>
  <si>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</si>
  <si>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</si>
  <si>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</si>
  <si>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</si>
  <si>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</si>
  <si>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</si>
  <si>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</si>
  <si>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</si>
  <si>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</si>
  <si>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</si>
  <si>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</si>
  <si>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</si>
  <si>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</si>
  <si>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</si>
  <si>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</si>
  <si>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</si>
  <si>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</si>
  <si>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</si>
  <si>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</si>
  <si>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</si>
  <si>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</si>
  <si>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</si>
  <si>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</si>
  <si>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</si>
  <si>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</si>
  <si>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</si>
  <si>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</si>
  <si>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</si>
  <si>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</si>
  <si>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</si>
  <si>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</si>
  <si>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</si>
  <si>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</si>
  <si>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</si>
  <si>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</si>
  <si>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</si>
  <si>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</si>
  <si>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</si>
  <si>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</si>
  <si>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</si>
  <si>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</si>
  <si>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</si>
  <si>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</si>
  <si>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</si>
  <si>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</si>
  <si>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</si>
  <si>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</si>
  <si>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</si>
  <si>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</si>
  <si>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</si>
  <si>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</si>
  <si>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</si>
  <si>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</si>
  <si>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</si>
  <si>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</si>
  <si>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</si>
  <si>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</si>
  <si>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</si>
  <si>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</si>
  <si>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</si>
  <si>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</si>
  <si>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</si>
  <si>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</si>
  <si>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</si>
  <si>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</si>
  <si>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</si>
  <si>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</si>
  <si>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</si>
  <si>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</si>
  <si>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</si>
  <si>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</si>
  <si>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</si>
  <si>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</si>
  <si>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</si>
  <si>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</si>
  <si>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</si>
  <si>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</si>
  <si>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</si>
  <si>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</si>
  <si>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</si>
  <si>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</si>
  <si>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</si>
  <si>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</si>
  <si>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</si>
  <si>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</si>
  <si>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</si>
  <si>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</si>
  <si>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</si>
  <si>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</si>
  <si>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</si>
  <si>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</si>
  <si>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</si>
  <si>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</si>
  <si>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</si>
  <si>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</si>
  <si>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</si>
  <si>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</si>
  <si>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</si>
  <si>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</si>
  <si>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</si>
  <si>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</si>
  <si>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</si>
  <si>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</si>
  <si>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</si>
  <si>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</si>
  <si>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</si>
  <si>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</si>
  <si>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</si>
  <si>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</si>
  <si>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</si>
  <si>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</si>
  <si>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</si>
  <si>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</si>
  <si>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</si>
  <si>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</si>
  <si>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</si>
  <si>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</si>
  <si>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</si>
  <si>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</si>
  <si>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</si>
  <si>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</si>
  <si>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</si>
  <si>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</si>
  <si>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</si>
  <si>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</si>
  <si>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</si>
  <si>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</si>
  <si>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</si>
  <si>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</si>
  <si>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</si>
  <si>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</si>
  <si>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</si>
  <si>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</si>
  <si>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</si>
  <si>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</si>
  <si>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</si>
  <si>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</si>
  <si>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</si>
  <si>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</si>
  <si>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</si>
  <si>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</si>
  <si>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</si>
  <si>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</si>
  <si>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</si>
  <si>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</si>
  <si>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</si>
  <si>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</si>
  <si>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</si>
  <si>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</si>
  <si>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</si>
  <si>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</si>
  <si>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</si>
  <si>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</si>
  <si>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</si>
  <si>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</si>
  <si>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</si>
  <si>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</si>
  <si>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</si>
  <si>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</si>
  <si>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</si>
  <si>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</si>
  <si>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</si>
  <si>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</si>
  <si>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</si>
  <si>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</si>
  <si>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</si>
  <si>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</si>
  <si>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</si>
  <si>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</si>
  <si>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</si>
  <si>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</si>
  <si>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</si>
  <si>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</si>
  <si>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</si>
  <si>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</si>
  <si>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</si>
  <si>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</si>
  <si>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</si>
  <si>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</si>
  <si>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</si>
  <si>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</si>
  <si>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</si>
  <si>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</si>
  <si>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</si>
  <si>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</si>
  <si>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</si>
  <si>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</si>
  <si>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</si>
  <si>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</si>
  <si>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</si>
  <si>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</si>
  <si>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</si>
  <si>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</si>
  <si>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</si>
  <si>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</si>
  <si>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</si>
  <si>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</si>
  <si>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</si>
  <si>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</si>
  <si>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</si>
  <si>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</si>
  <si>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</si>
  <si>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</si>
  <si>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</si>
  <si>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</si>
  <si>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</si>
  <si>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</si>
  <si>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</si>
  <si>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</si>
  <si>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</si>
  <si>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</si>
  <si>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</si>
  <si>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</si>
  <si>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</si>
  <si>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</si>
  <si>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</si>
  <si>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</si>
  <si>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</si>
  <si>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</si>
  <si>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</si>
  <si>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</si>
  <si>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</si>
  <si>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</si>
  <si>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</si>
  <si>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</si>
  <si>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</si>
  <si>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</si>
  <si>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</si>
  <si>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</si>
  <si>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</si>
  <si>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</si>
  <si>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</si>
  <si>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</si>
  <si>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</si>
  <si>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</si>
  <si>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</si>
  <si>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</si>
  <si>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</si>
  <si>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</si>
  <si>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</si>
  <si>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</si>
  <si>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</si>
  <si>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</si>
  <si>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</si>
  <si>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</si>
  <si>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</si>
  <si>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</si>
  <si>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</si>
  <si>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</si>
  <si>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</si>
  <si>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</si>
  <si>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</si>
  <si>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</si>
  <si>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</si>
  <si>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</si>
  <si>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</si>
  <si>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</si>
  <si>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</si>
  <si>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</si>
  <si>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</si>
  <si>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</si>
  <si>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</si>
  <si>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</si>
  <si>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</si>
  <si>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</si>
  <si>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</si>
  <si>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</si>
  <si>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</si>
  <si>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</si>
  <si>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</si>
  <si>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</si>
  <si>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</si>
  <si>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</si>
  <si>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</si>
  <si>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</si>
  <si>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</si>
  <si>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</si>
  <si>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</si>
  <si>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</si>
  <si>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</si>
  <si>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</si>
  <si>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</si>
  <si>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</si>
  <si>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</si>
  <si>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</si>
  <si>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</si>
  <si>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</si>
  <si>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</si>
  <si>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</si>
  <si>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</si>
  <si>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</si>
  <si>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</si>
  <si>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</si>
  <si>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</si>
  <si>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</si>
  <si>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</si>
  <si>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</si>
  <si>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</si>
  <si>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</si>
  <si>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</si>
  <si>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</si>
  <si>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</si>
  <si>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</si>
  <si>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</si>
  <si>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</si>
  <si>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</si>
  <si>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</si>
  <si>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</si>
  <si>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</si>
  <si>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</si>
  <si>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</si>
  <si>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</si>
  <si>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</si>
  <si>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</si>
  <si>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</si>
  <si>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</si>
  <si>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</si>
  <si>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</si>
  <si>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</si>
  <si>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</si>
  <si>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</si>
  <si>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</si>
  <si>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</si>
  <si>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</si>
  <si>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</si>
  <si>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</si>
  <si>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</si>
  <si>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</si>
  <si>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</si>
  <si>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</si>
  <si>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</si>
  <si>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</si>
  <si>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</si>
  <si>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</si>
  <si>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</si>
  <si>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</si>
  <si>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</si>
  <si>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</si>
  <si>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</si>
  <si>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</si>
  <si>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</si>
  <si>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</si>
  <si>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</si>
  <si>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</si>
  <si>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</si>
  <si>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</si>
  <si>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</si>
  <si>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</si>
  <si>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</si>
  <si>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</si>
  <si>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</si>
  <si>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</si>
  <si>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</si>
  <si>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</si>
  <si>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</si>
  <si>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</si>
  <si>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</si>
  <si>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</si>
  <si>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</si>
  <si>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</si>
  <si>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</si>
  <si>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</si>
  <si>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</si>
  <si>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</si>
  <si>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</si>
  <si>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</si>
  <si>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</si>
  <si>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</si>
  <si>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</si>
  <si>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</si>
  <si>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</si>
  <si>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</si>
  <si>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</si>
  <si>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</si>
  <si>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</si>
  <si>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</si>
  <si>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</si>
  <si>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</si>
  <si>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</si>
  <si>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</si>
  <si>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</si>
  <si>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</si>
  <si>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</si>
  <si>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</si>
  <si>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</si>
  <si>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</si>
  <si>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</si>
  <si>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</si>
  <si>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</si>
  <si>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</si>
  <si>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</si>
  <si>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</si>
  <si>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</si>
  <si>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</si>
  <si>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</si>
  <si>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</si>
  <si>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</si>
  <si>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</si>
  <si>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</si>
  <si>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</si>
  <si>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</si>
  <si>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</si>
  <si>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</si>
  <si>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</si>
  <si>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</si>
  <si>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</si>
  <si>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</si>
  <si>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</si>
  <si>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</si>
  <si>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</si>
  <si>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</si>
  <si>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</si>
  <si>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</si>
  <si>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</si>
  <si>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</si>
  <si>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</si>
  <si>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</si>
  <si>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</si>
  <si>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</si>
  <si>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</si>
  <si>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</si>
  <si>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</si>
  <si>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</si>
  <si>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</si>
  <si>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</si>
  <si>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</si>
  <si>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</si>
  <si>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</si>
  <si>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</si>
  <si>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</si>
  <si>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</si>
  <si>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</si>
  <si>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</si>
  <si>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</si>
  <si>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</si>
  <si>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</si>
  <si>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</si>
  <si>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</si>
  <si>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</si>
  <si>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</si>
  <si>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</si>
  <si>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</si>
  <si>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</si>
  <si>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</si>
  <si>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</si>
  <si>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</si>
  <si>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</si>
  <si>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</si>
  <si>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</si>
  <si>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</si>
  <si>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</si>
  <si>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</si>
  <si>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</si>
  <si>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</si>
  <si>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</si>
  <si>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</si>
  <si>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</si>
  <si>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</si>
  <si>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</si>
  <si>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</si>
  <si>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</si>
  <si>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</si>
  <si>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</si>
  <si>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</si>
  <si>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</si>
  <si>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</si>
  <si>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</si>
  <si>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</si>
  <si>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</si>
  <si>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</si>
  <si>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</si>
  <si>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</si>
  <si>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</si>
  <si>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</si>
  <si>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</si>
  <si>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</si>
  <si>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</si>
  <si>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</si>
  <si>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</si>
  <si>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</si>
  <si>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</si>
  <si>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</si>
  <si>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</si>
  <si>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</si>
  <si>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</si>
  <si>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</si>
  <si>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</si>
  <si>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</si>
  <si>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</si>
  <si>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</si>
  <si>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</si>
  <si>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</si>
  <si>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</si>
  <si>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</si>
  <si>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</si>
  <si>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</si>
  <si>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</si>
  <si>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</si>
  <si>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</si>
  <si>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</si>
  <si>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</si>
  <si>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</si>
  <si>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</si>
  <si>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</si>
  <si>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</si>
  <si>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</si>
  <si>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</si>
  <si>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</si>
  <si>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</si>
  <si>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</si>
  <si>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</si>
  <si>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</si>
  <si>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</si>
  <si>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</si>
  <si>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</si>
  <si>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</si>
  <si>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</si>
  <si>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</si>
  <si>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</si>
  <si>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</si>
  <si>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</si>
  <si>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</si>
  <si>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</si>
  <si>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</si>
  <si>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</si>
  <si>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</si>
  <si>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</si>
  <si>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</si>
  <si>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</si>
  <si>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</si>
  <si>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</si>
  <si>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</si>
  <si>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</si>
  <si>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</si>
  <si>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</si>
  <si>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</si>
  <si>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</si>
  <si>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</si>
  <si>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</si>
  <si>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</si>
  <si>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</si>
  <si>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</si>
  <si>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</si>
  <si>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</si>
  <si>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</si>
  <si>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</si>
  <si>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</si>
  <si>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</si>
  <si>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</si>
  <si>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</si>
  <si>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</si>
  <si>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</si>
  <si>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</si>
  <si>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</si>
  <si>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</si>
  <si>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</si>
  <si>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</si>
  <si>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</si>
  <si>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</si>
  <si>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</si>
  <si>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</si>
  <si>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</si>
  <si>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</si>
  <si>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</si>
  <si>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</si>
  <si>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</si>
  <si>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</si>
  <si>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</si>
  <si>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</si>
  <si>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</si>
  <si>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</si>
  <si>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</si>
  <si>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</si>
  <si>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</si>
  <si>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</si>
  <si>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</si>
  <si>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</si>
  <si>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</si>
  <si>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</si>
  <si>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</si>
  <si>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</si>
  <si>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</si>
  <si>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</si>
  <si>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</si>
  <si>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</si>
  <si>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</si>
  <si>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</si>
  <si>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</si>
  <si>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</si>
  <si>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</si>
  <si>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</si>
  <si>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</si>
  <si>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</si>
  <si>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</si>
  <si>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</si>
  <si>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</si>
  <si>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</si>
  <si>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</si>
  <si>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</si>
  <si>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</si>
  <si>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</si>
  <si>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</si>
  <si>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</si>
  <si>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</si>
  <si>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</si>
  <si>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</si>
  <si>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</si>
  <si>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</si>
  <si>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</si>
  <si>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</si>
  <si>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</si>
  <si>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</si>
  <si>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</si>
  <si>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</si>
  <si>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</si>
  <si>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</si>
  <si>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</si>
  <si>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</si>
  <si>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</si>
  <si>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</si>
  <si>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</si>
  <si>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</si>
  <si>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</si>
  <si>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</si>
  <si>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</si>
  <si>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</si>
  <si>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</si>
  <si>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</si>
  <si>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</si>
  <si>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</si>
  <si>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</si>
  <si>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</si>
  <si>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</si>
  <si>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</si>
  <si>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</si>
  <si>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</si>
  <si>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</si>
  <si>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</si>
  <si>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</si>
  <si>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</si>
  <si>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</si>
  <si>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</si>
  <si>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</si>
  <si>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</si>
  <si>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</si>
  <si>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</si>
  <si>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</si>
  <si>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</si>
  <si>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</si>
  <si>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</si>
  <si>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</si>
  <si>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</si>
  <si>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</si>
  <si>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</si>
  <si>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</si>
  <si>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</si>
  <si>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</si>
  <si>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</si>
  <si>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</si>
  <si>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</si>
  <si>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</si>
  <si>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</si>
  <si>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</si>
  <si>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</si>
  <si>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</si>
  <si>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</si>
  <si>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</si>
  <si>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</si>
  <si>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</si>
  <si>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</si>
  <si>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</si>
  <si>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</si>
  <si>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</si>
  <si>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</si>
  <si>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</si>
  <si>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</si>
  <si>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</si>
  <si>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</si>
  <si>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</si>
  <si>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</si>
  <si>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</si>
  <si>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</si>
  <si>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</si>
  <si>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</si>
  <si>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</si>
  <si>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</si>
  <si>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</si>
  <si>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</si>
  <si>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</si>
  <si>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</si>
  <si>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</si>
  <si>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</si>
  <si>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</si>
  <si>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</si>
  <si>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</si>
  <si>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</si>
  <si>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</si>
  <si>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</si>
  <si>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</si>
  <si>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</si>
  <si>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</si>
  <si>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</si>
  <si>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</si>
  <si>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</si>
  <si>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</si>
  <si>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</si>
  <si>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</si>
  <si>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</si>
  <si>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</si>
  <si>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</si>
  <si>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</si>
  <si>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</si>
  <si>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</si>
  <si>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</si>
  <si>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</si>
  <si>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</si>
  <si>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</si>
  <si>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</si>
  <si>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</si>
  <si>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</si>
  <si>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</si>
  <si>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</si>
  <si>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</si>
  <si>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</si>
  <si>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</si>
  <si>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</si>
  <si>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</si>
  <si>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</si>
  <si>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</si>
  <si>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</si>
  <si>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</si>
  <si>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</si>
  <si>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</si>
  <si>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</si>
  <si>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</si>
  <si>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</si>
  <si>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</si>
  <si>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</si>
  <si>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</si>
  <si>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</si>
  <si>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</si>
  <si>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</si>
  <si>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</si>
  <si>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</si>
  <si>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</si>
  <si>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</si>
  <si>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</si>
  <si>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</si>
  <si>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</si>
  <si>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</si>
  <si>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</si>
  <si>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</si>
  <si>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</si>
  <si>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</si>
  <si>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</si>
  <si>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</si>
  <si>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</si>
  <si>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</si>
  <si>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</si>
  <si>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</si>
  <si>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</si>
  <si>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</si>
  <si>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</si>
  <si>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</si>
  <si>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</si>
  <si>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</si>
  <si>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</si>
  <si>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</si>
  <si>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</si>
  <si>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</si>
  <si>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</si>
  <si>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</si>
  <si>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</si>
  <si>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</si>
  <si>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</si>
  <si>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</si>
  <si>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</si>
  <si>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</si>
  <si>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</si>
  <si>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</si>
  <si>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</si>
  <si>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</si>
  <si>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</si>
  <si>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</si>
  <si>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</si>
  <si>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</si>
  <si>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</si>
  <si>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</si>
  <si>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</si>
  <si>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</si>
  <si>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</si>
  <si>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</si>
  <si>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</si>
  <si>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</si>
  <si>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</si>
  <si>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</si>
  <si>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</si>
  <si>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</si>
  <si>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</si>
  <si>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</si>
  <si>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</si>
  <si>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</si>
  <si>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</si>
  <si>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</si>
  <si>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</si>
  <si>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</si>
  <si>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</si>
  <si>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</si>
  <si>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</si>
  <si>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</si>
  <si>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</si>
  <si>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</si>
  <si>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</si>
  <si>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</si>
  <si>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</si>
  <si>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</si>
  <si>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</si>
  <si>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</si>
  <si>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</si>
  <si>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</si>
  <si>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</si>
  <si>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</si>
  <si>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</si>
  <si>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</si>
  <si>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</si>
  <si>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</si>
  <si>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</si>
  <si>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</si>
  <si>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</si>
  <si>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</si>
  <si>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</si>
  <si>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</si>
  <si>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</si>
  <si>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</si>
  <si>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</si>
  <si>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</si>
  <si>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</si>
  <si>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</si>
  <si>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</si>
  <si>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</si>
  <si>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</si>
  <si>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</si>
  <si>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</si>
  <si>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</si>
  <si>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</si>
  <si>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</si>
  <si>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</si>
  <si>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</si>
  <si>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</si>
  <si>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</si>
  <si>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</si>
  <si>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</si>
  <si>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</si>
  <si>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</si>
  <si>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</si>
  <si>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</si>
  <si>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</si>
  <si>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</si>
  <si>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</si>
  <si>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</si>
  <si>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</si>
  <si>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</si>
  <si>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</si>
  <si>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</si>
  <si>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</si>
  <si>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</si>
  <si>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</si>
  <si>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</si>
  <si>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</si>
  <si>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</si>
  <si>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</si>
  <si>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</si>
  <si>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</si>
  <si>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</si>
  <si>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</si>
  <si>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</si>
  <si>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</si>
  <si>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</si>
  <si>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</si>
  <si>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</si>
  <si>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</si>
  <si>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</si>
  <si>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</si>
  <si>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</si>
  <si>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</si>
  <si>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</si>
  <si>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</si>
  <si>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</si>
  <si>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</si>
  <si>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</si>
  <si>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</si>
  <si>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</si>
  <si>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</si>
  <si>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</si>
  <si>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</si>
  <si>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</si>
  <si>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</si>
  <si>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</si>
  <si>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</si>
  <si>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</si>
  <si>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</si>
  <si>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</si>
  <si>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</si>
  <si>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</si>
  <si>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</si>
  <si>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</si>
  <si>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</si>
  <si>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</si>
  <si>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</si>
  <si>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</si>
  <si>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</si>
  <si>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</si>
  <si>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</si>
  <si>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</si>
  <si>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</si>
  <si>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</si>
  <si>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</si>
  <si>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</si>
  <si>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</si>
  <si>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</si>
  <si>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</si>
  <si>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</si>
  <si>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</si>
  <si>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</si>
  <si>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</si>
  <si>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</si>
  <si>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</si>
  <si>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</si>
  <si>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</si>
  <si>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</si>
  <si>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</si>
  <si>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</si>
  <si>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</si>
  <si>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</si>
  <si>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</si>
  <si>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</si>
  <si>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</si>
  <si>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</si>
  <si>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</si>
  <si>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</si>
  <si>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</si>
  <si>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</si>
  <si>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</si>
  <si>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</si>
  <si>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</si>
  <si>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</si>
  <si>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</si>
  <si>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</si>
  <si>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</si>
  <si>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</si>
  <si>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</si>
  <si>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</si>
  <si>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</si>
  <si>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</si>
  <si>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</si>
  <si>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</si>
  <si>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</si>
  <si>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</si>
  <si>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</si>
  <si>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</si>
  <si>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</si>
  <si>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</si>
  <si>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</si>
  <si>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</si>
  <si>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</si>
  <si>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</si>
  <si>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</si>
  <si>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</si>
  <si>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</si>
  <si>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</si>
  <si>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</si>
  <si>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</si>
  <si>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</si>
  <si>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</si>
  <si>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</si>
  <si>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</si>
  <si>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</si>
  <si>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</si>
  <si>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</si>
  <si>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</si>
  <si>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</si>
  <si>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</si>
  <si>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</si>
  <si>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</si>
  <si>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</si>
  <si>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</si>
  <si>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</si>
  <si>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</si>
  <si>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</si>
  <si>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</si>
  <si>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</si>
  <si>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</si>
  <si>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</si>
  <si>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</si>
  <si>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</si>
  <si>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</si>
  <si>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</si>
  <si>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</si>
  <si>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</si>
  <si>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</si>
  <si>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</si>
  <si>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</si>
  <si>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</si>
  <si>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</si>
  <si>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</si>
  <si>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</si>
  <si>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</si>
  <si>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</si>
  <si>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</si>
  <si>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</si>
  <si>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</si>
  <si>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</si>
  <si>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</si>
  <si>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</si>
  <si>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</si>
  <si>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</si>
  <si>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</si>
  <si>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</si>
  <si>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</si>
  <si>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</si>
  <si>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</si>
  <si>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</si>
  <si>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</si>
  <si>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</si>
  <si>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</si>
  <si>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</si>
  <si>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</si>
  <si>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</si>
  <si>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</si>
  <si>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</si>
  <si>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</si>
  <si>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</si>
  <si>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</si>
  <si>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</si>
  <si>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</si>
  <si>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</si>
  <si>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</si>
  <si>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</si>
  <si>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</si>
  <si>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</si>
  <si>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</si>
  <si>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</si>
  <si>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</si>
  <si>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</si>
  <si>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</si>
  <si>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</si>
  <si>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</si>
  <si>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</si>
  <si>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</si>
  <si>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</si>
  <si>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</si>
  <si>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</si>
  <si>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</si>
  <si>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</si>
  <si>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</si>
  <si>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</si>
  <si>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</si>
  <si>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</si>
  <si>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</si>
  <si>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</si>
  <si>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</si>
  <si>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</si>
  <si>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</si>
  <si>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</si>
  <si>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</si>
  <si>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</si>
  <si>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</si>
  <si>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</si>
  <si>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</si>
  <si>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</si>
  <si>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</si>
  <si>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</si>
  <si>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</si>
  <si>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</si>
  <si>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</si>
  <si>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</si>
  <si>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</si>
  <si>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</si>
  <si>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</si>
  <si>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</si>
  <si>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</si>
  <si>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</si>
  <si>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</si>
  <si>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</si>
  <si>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</si>
  <si>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</si>
  <si>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</si>
  <si>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</si>
  <si>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</si>
  <si>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</si>
  <si>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</si>
  <si>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</si>
  <si>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</si>
  <si>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</si>
  <si>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</si>
  <si>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</si>
  <si>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</si>
  <si>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</si>
  <si>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</si>
  <si>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</si>
  <si>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</si>
  <si>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</si>
  <si>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</si>
  <si>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</si>
  <si>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</si>
  <si>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</si>
  <si>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</si>
  <si>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</si>
  <si>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</si>
  <si>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</si>
  <si>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</si>
  <si>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</si>
  <si>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</si>
  <si>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</si>
  <si>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</si>
  <si>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</si>
  <si>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</si>
  <si>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</si>
  <si>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</si>
  <si>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</si>
  <si>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</si>
  <si>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</si>
  <si>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</si>
  <si>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</si>
  <si>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</si>
  <si>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</si>
  <si>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</si>
  <si>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</si>
  <si>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</si>
  <si>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</si>
  <si>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</si>
  <si>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</si>
  <si>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</si>
  <si>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</si>
  <si>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</si>
  <si>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</si>
  <si>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</si>
  <si>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</si>
  <si>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</si>
  <si>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</si>
  <si>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</si>
  <si>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</si>
  <si>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</si>
  <si>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</si>
  <si>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</si>
  <si>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</si>
  <si>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</si>
  <si>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</si>
  <si>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</si>
  <si>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</si>
  <si>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</si>
  <si>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</si>
  <si>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</si>
  <si>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</si>
  <si>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</si>
  <si>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</si>
  <si>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</si>
  <si>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</si>
  <si>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</si>
  <si>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</si>
  <si>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</si>
  <si>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</si>
  <si>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</si>
  <si>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</si>
  <si>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</si>
  <si>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</si>
  <si>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</si>
  <si>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</si>
  <si>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</si>
  <si>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</si>
  <si>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</si>
  <si>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</si>
  <si>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</si>
  <si>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</si>
  <si>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</si>
  <si>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</si>
  <si>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</si>
  <si>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</si>
  <si>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</si>
  <si>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</si>
  <si>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</si>
  <si>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</si>
  <si>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</si>
  <si>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</si>
  <si>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</si>
  <si>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</si>
  <si>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</si>
  <si>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</si>
  <si>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</si>
  <si>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</si>
  <si>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</si>
  <si>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</si>
  <si>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</si>
  <si>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</si>
  <si>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</si>
  <si>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</si>
  <si>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</si>
  <si>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</si>
  <si>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</si>
  <si>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</si>
  <si>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</si>
  <si>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</si>
  <si>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</si>
  <si>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</si>
  <si>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</si>
  <si>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</si>
  <si>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</si>
  <si>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</si>
  <si>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</si>
  <si>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</si>
  <si>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</si>
  <si>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</si>
  <si>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</si>
  <si>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</si>
  <si>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</si>
  <si>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</si>
  <si>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</si>
  <si>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</si>
  <si>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</si>
  <si>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</si>
  <si>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</si>
  <si>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</si>
  <si>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</si>
  <si>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</si>
  <si>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</si>
  <si>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</si>
  <si>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</si>
  <si>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</si>
  <si>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</si>
  <si>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</si>
  <si>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</si>
  <si>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</si>
  <si>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</si>
  <si>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</si>
  <si>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</si>
  <si>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</si>
  <si>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</si>
  <si>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</si>
  <si>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</si>
  <si>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</si>
  <si>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</si>
  <si>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</si>
  <si>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</si>
  <si>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</si>
  <si>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</si>
  <si>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</si>
  <si>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</si>
  <si>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</si>
  <si>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</si>
  <si>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</si>
  <si>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</si>
  <si>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</si>
  <si>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</si>
  <si>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</si>
  <si>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</si>
  <si>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</si>
  <si>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</si>
  <si>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</si>
  <si>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</si>
  <si>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</si>
  <si>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</si>
  <si>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</si>
  <si>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</si>
  <si>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</si>
  <si>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</si>
  <si>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</si>
  <si>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</si>
  <si>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</si>
  <si>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</si>
  <si>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</si>
  <si>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</si>
  <si>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</si>
  <si>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</si>
  <si>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</si>
  <si>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</si>
  <si>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</si>
  <si>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</si>
  <si>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</si>
  <si>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</si>
  <si>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</si>
  <si>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</si>
  <si>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</si>
  <si>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</si>
  <si>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</si>
  <si>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</si>
  <si>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</si>
  <si>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</si>
  <si>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</si>
  <si>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</si>
  <si>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</si>
  <si>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</si>
  <si>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</si>
  <si>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</si>
  <si>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</si>
  <si>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</si>
  <si>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</si>
  <si>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</si>
  <si>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</si>
  <si>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</si>
  <si>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</si>
  <si>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</si>
  <si>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</si>
  <si>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</si>
  <si>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</si>
  <si>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</si>
  <si>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</si>
  <si>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</si>
  <si>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</si>
  <si>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</si>
  <si>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</si>
  <si>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</si>
  <si>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</si>
  <si>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</si>
  <si>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</si>
  <si>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</si>
  <si>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</si>
  <si>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</si>
  <si>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</si>
  <si>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</si>
  <si>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</si>
  <si>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</si>
  <si>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</si>
  <si>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</si>
  <si>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</si>
  <si>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</si>
  <si>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</si>
  <si>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</si>
  <si>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</si>
  <si>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</si>
  <si>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</si>
  <si>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</si>
  <si>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</si>
  <si>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</si>
  <si>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</si>
  <si>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</si>
  <si>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</si>
  <si>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</si>
  <si>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</si>
  <si>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</si>
  <si>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</si>
  <si>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</si>
  <si>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</si>
  <si>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</si>
  <si>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</si>
  <si>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</si>
  <si>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</si>
  <si>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</si>
  <si>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</si>
  <si>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</si>
  <si>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</si>
  <si>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</si>
  <si>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</si>
  <si>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</si>
  <si>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</si>
  <si>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</si>
  <si>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</si>
  <si>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</si>
  <si>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</si>
  <si>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</si>
  <si>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</si>
  <si>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</si>
  <si>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</si>
  <si>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</si>
  <si>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</si>
  <si>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</si>
  <si>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</si>
  <si>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</si>
  <si>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</si>
  <si>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</si>
  <si>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</si>
  <si>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</si>
  <si>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</si>
  <si>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</si>
  <si>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</si>
  <si>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</si>
  <si>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</si>
  <si>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</si>
  <si>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</si>
  <si>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</si>
  <si>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</si>
  <si>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</si>
  <si>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</si>
  <si>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</si>
  <si>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</si>
  <si>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</si>
  <si>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</si>
  <si>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</si>
  <si>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</si>
  <si>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</si>
  <si>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</si>
  <si>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</si>
  <si>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</si>
  <si>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</si>
  <si>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</si>
  <si>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</si>
  <si>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</si>
  <si>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</si>
  <si>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</si>
  <si>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</si>
  <si>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</si>
  <si>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</si>
  <si>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</si>
  <si>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</si>
  <si>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</si>
  <si>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</si>
  <si>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</si>
  <si>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</si>
  <si>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</si>
  <si>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</si>
  <si>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</si>
  <si>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</si>
  <si>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</si>
  <si>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</si>
  <si>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</si>
  <si>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</si>
  <si>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</si>
  <si>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</si>
  <si>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</si>
  <si>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</si>
  <si>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</si>
  <si>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</si>
  <si>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</si>
  <si>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</si>
  <si>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</si>
  <si>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</si>
  <si>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</si>
  <si>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</si>
  <si>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</si>
  <si>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</si>
  <si>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</si>
  <si>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</si>
  <si>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</si>
  <si>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</si>
  <si>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</si>
  <si>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</si>
  <si>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</si>
  <si>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</si>
  <si>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</si>
  <si>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</si>
  <si>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</si>
  <si>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</si>
  <si>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</si>
  <si>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</si>
  <si>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</si>
  <si>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</si>
  <si>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</si>
  <si>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</si>
  <si>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</si>
  <si>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</si>
  <si>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</si>
  <si>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</si>
  <si>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</si>
  <si>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</si>
  <si>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</si>
  <si>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</si>
  <si>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</si>
  <si>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</si>
  <si>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</si>
  <si>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</si>
  <si>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</si>
  <si>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</si>
  <si>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</si>
  <si>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</si>
  <si>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</si>
  <si>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</si>
  <si>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</si>
  <si>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</si>
  <si>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</si>
  <si>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</si>
  <si>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</si>
  <si>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</si>
  <si>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</si>
  <si>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</si>
  <si>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</si>
  <si>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</si>
  <si>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</si>
  <si>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</si>
  <si>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</si>
  <si>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</si>
  <si>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</si>
  <si>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</si>
  <si>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</si>
  <si>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</si>
  <si>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</si>
  <si>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</si>
  <si>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</si>
  <si>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</si>
  <si>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</si>
  <si>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</si>
  <si>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</si>
  <si>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</si>
  <si>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</si>
  <si>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</si>
  <si>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</si>
  <si>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</si>
  <si>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</si>
  <si>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</si>
  <si>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</si>
  <si>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</si>
  <si>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</si>
  <si>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</si>
  <si>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</si>
  <si>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</si>
  <si>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</si>
  <si>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</si>
  <si>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</si>
  <si>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</si>
  <si>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</si>
  <si>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</si>
  <si>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</si>
  <si>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</si>
  <si>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</si>
  <si>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</si>
  <si>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</si>
  <si>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</si>
  <si>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</si>
  <si>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</si>
  <si>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</si>
  <si>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</si>
  <si>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</si>
  <si>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</si>
  <si>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</si>
  <si>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</si>
  <si>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</si>
  <si>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</si>
  <si>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</si>
  <si>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</si>
  <si>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</si>
  <si>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</si>
  <si>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</si>
  <si>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</si>
  <si>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</si>
  <si>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</si>
  <si>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</si>
  <si>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</si>
  <si>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</si>
  <si>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</si>
  <si>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</si>
  <si>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</si>
  <si>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</si>
  <si>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</si>
  <si>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</si>
  <si>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</si>
  <si>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</si>
  <si>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</si>
  <si>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</si>
  <si>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</si>
  <si>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</si>
  <si>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</si>
  <si>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</si>
  <si>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</si>
  <si>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</si>
  <si>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</si>
  <si>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</si>
  <si>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</si>
  <si>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</si>
  <si>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</si>
  <si>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</si>
  <si>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</si>
  <si>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</si>
  <si>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</si>
  <si>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</si>
  <si>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</si>
  <si>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</si>
  <si>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</si>
  <si>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</si>
  <si>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</si>
  <si>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</si>
  <si>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</si>
  <si>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</si>
  <si>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</si>
  <si>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</si>
  <si>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</si>
  <si>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</si>
  <si>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</si>
  <si>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</si>
  <si>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</si>
  <si>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</si>
  <si>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</si>
  <si>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</si>
  <si>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</si>
  <si>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</si>
  <si>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</si>
  <si>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</si>
  <si>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</si>
  <si>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</si>
  <si>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</si>
  <si>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</si>
  <si>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</si>
  <si>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</si>
  <si>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</si>
  <si>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</si>
  <si>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</si>
  <si>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</si>
  <si>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</si>
  <si>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</si>
  <si>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</si>
  <si>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</si>
  <si>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</si>
  <si>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</si>
  <si>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</si>
  <si>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</si>
  <si>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</si>
  <si>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</si>
  <si>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</si>
  <si>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</si>
  <si>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</si>
  <si>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</si>
  <si>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</si>
  <si>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</si>
  <si>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</si>
  <si>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</si>
  <si>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</si>
  <si>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</si>
  <si>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</si>
  <si>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</si>
  <si>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</si>
  <si>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</si>
  <si>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</si>
  <si>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</si>
  <si>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</si>
  <si>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</si>
  <si>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</si>
  <si>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</si>
  <si>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</si>
  <si>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</si>
  <si>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</si>
  <si>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</si>
  <si>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</si>
  <si>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</si>
  <si>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</si>
  <si>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</si>
  <si>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</si>
  <si>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</si>
  <si>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</si>
  <si>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</si>
  <si>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</si>
  <si>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</si>
  <si>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</si>
  <si>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</si>
  <si>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</si>
  <si>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</si>
  <si>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</si>
  <si>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</si>
  <si>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</si>
  <si>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</si>
  <si>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</si>
  <si>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</si>
  <si>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</si>
  <si>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</si>
  <si>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</si>
  <si>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</si>
  <si>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</si>
  <si>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</si>
  <si>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</si>
  <si>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</si>
  <si>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</si>
  <si>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</si>
  <si>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</si>
  <si>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</si>
  <si>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</si>
  <si>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</si>
  <si>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</si>
  <si>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</si>
  <si>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</si>
  <si>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</si>
  <si>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</si>
  <si>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</si>
  <si>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</si>
  <si>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</si>
  <si>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</si>
  <si>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</si>
  <si>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</si>
  <si>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</si>
  <si>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</si>
  <si>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</si>
  <si>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</si>
  <si>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</si>
  <si>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</si>
  <si>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</si>
  <si>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</si>
  <si>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</si>
  <si>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</si>
  <si>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</si>
  <si>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</si>
  <si>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</si>
  <si>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</si>
  <si>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</si>
  <si>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</si>
  <si>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</si>
  <si>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</si>
  <si>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</si>
  <si>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</si>
  <si>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</si>
  <si>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</si>
  <si>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</si>
  <si>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</si>
  <si>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</si>
  <si>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</si>
  <si>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</si>
  <si>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</si>
  <si>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</si>
  <si>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</si>
  <si>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</si>
  <si>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</si>
  <si>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</si>
  <si>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</si>
  <si>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</si>
  <si>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</si>
  <si>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</si>
  <si>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</si>
  <si>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</si>
  <si>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</si>
  <si>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</si>
  <si>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</si>
  <si>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</si>
  <si>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</si>
  <si>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</si>
  <si>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</si>
  <si>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</si>
  <si>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</si>
  <si>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</si>
  <si>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</si>
  <si>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</si>
  <si>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</si>
  <si>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</si>
  <si>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</si>
  <si>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</si>
  <si>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</si>
  <si>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</si>
  <si>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</si>
  <si>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</si>
  <si>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</si>
  <si>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</si>
  <si>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</si>
  <si>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</si>
  <si>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</si>
  <si>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</si>
  <si>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</si>
  <si>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</si>
  <si>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</si>
  <si>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</si>
  <si>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</si>
  <si>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</si>
  <si>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</si>
  <si>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</si>
  <si>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</si>
  <si>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</si>
  <si>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</si>
  <si>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</si>
  <si>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</si>
  <si>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</si>
  <si>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</si>
  <si>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</si>
  <si>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</si>
  <si>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</si>
  <si>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</si>
  <si>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</si>
  <si>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</si>
  <si>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</si>
  <si>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</si>
  <si>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</si>
  <si>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</si>
  <si>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</si>
  <si>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</si>
  <si>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</si>
  <si>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</si>
  <si>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</si>
  <si>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</si>
  <si>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</si>
  <si>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</si>
  <si>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</si>
  <si>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</si>
  <si>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</si>
  <si>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</si>
  <si>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</si>
  <si>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</si>
  <si>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</si>
  <si>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</si>
  <si>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</si>
  <si>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</si>
  <si>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</si>
  <si>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</si>
  <si>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</si>
  <si>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</si>
  <si>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</si>
  <si>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</si>
  <si>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</si>
  <si>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</si>
  <si>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</si>
  <si>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</si>
  <si>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</si>
  <si>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</si>
  <si>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</si>
  <si>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</si>
  <si>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</si>
  <si>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</si>
  <si>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</si>
  <si>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</si>
  <si>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</si>
  <si>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</si>
  <si>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</si>
  <si>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</si>
  <si>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</si>
  <si>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</si>
  <si>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</si>
  <si>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</si>
  <si>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</si>
  <si>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</si>
  <si>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</si>
  <si>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</si>
  <si>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</si>
  <si>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</si>
  <si>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</si>
  <si>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</si>
  <si>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</si>
  <si>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</si>
  <si>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</si>
  <si>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</si>
  <si>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</si>
  <si>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</si>
  <si>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</si>
  <si>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</si>
  <si>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</si>
  <si>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</si>
  <si>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</si>
  <si>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</si>
  <si>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</si>
  <si>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</si>
  <si>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</si>
  <si>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</si>
  <si>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</si>
  <si>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</si>
  <si>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</si>
  <si>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</si>
  <si>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</si>
  <si>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</si>
  <si>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</si>
  <si>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</si>
  <si>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</si>
  <si>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</si>
  <si>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</si>
  <si>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</si>
  <si>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</si>
  <si>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</si>
  <si>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</si>
  <si>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</si>
  <si>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</si>
  <si>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</si>
  <si>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</si>
  <si>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</si>
  <si>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</si>
  <si>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</si>
  <si>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</si>
  <si>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</si>
  <si>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</si>
  <si>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</si>
  <si>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</si>
  <si>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</si>
  <si>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</si>
  <si>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</si>
  <si>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</si>
  <si>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</si>
  <si>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</si>
  <si>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</si>
  <si>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</si>
  <si>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</si>
  <si>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</si>
  <si>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</si>
  <si>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</si>
  <si>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</si>
  <si>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</si>
  <si>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</si>
  <si>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</si>
  <si>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</si>
  <si>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</si>
  <si>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</si>
  <si>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</si>
  <si>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</si>
  <si>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</si>
  <si>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</si>
  <si>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</si>
  <si>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</si>
  <si>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</si>
  <si>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</si>
  <si>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</si>
  <si>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</si>
  <si>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</si>
  <si>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</si>
  <si>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</si>
  <si>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</si>
  <si>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</si>
  <si>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</si>
  <si>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</si>
  <si>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</si>
  <si>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</si>
  <si>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</si>
  <si>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</si>
  <si>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</si>
  <si>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</si>
  <si>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</si>
  <si>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</si>
  <si>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</si>
  <si>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</si>
  <si>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</si>
  <si>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</si>
  <si>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</si>
  <si>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</si>
  <si>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</si>
  <si>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</si>
  <si>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</si>
  <si>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</si>
  <si>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</si>
  <si>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</si>
  <si>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</si>
  <si>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</si>
  <si>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</si>
  <si>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</si>
  <si>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</si>
  <si>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</si>
  <si>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</si>
  <si>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</si>
  <si>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</si>
  <si>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</si>
  <si>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</si>
  <si>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</si>
  <si>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</si>
  <si>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</si>
  <si>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</si>
  <si>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</si>
  <si>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</si>
  <si>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</si>
  <si>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</si>
  <si>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</si>
  <si>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</si>
  <si>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</si>
  <si>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</si>
  <si>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</si>
  <si>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</si>
  <si>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</si>
  <si>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</si>
  <si>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</si>
  <si>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</si>
  <si>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</si>
  <si>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</si>
  <si>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</si>
  <si>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</si>
  <si>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</si>
  <si>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</si>
  <si>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</si>
  <si>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</si>
  <si>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</si>
  <si>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</si>
  <si>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</si>
  <si>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</si>
  <si>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</si>
  <si>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</si>
  <si>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</si>
  <si>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</si>
  <si>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</si>
  <si>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</si>
  <si>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</si>
  <si>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</si>
  <si>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</si>
  <si>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</si>
  <si>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</si>
  <si>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</si>
  <si>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</si>
  <si>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</si>
  <si>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</si>
  <si>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</si>
  <si>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</si>
  <si>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</si>
  <si>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</si>
  <si>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</si>
  <si>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</si>
  <si>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</si>
  <si>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</si>
  <si>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</si>
  <si>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</si>
  <si>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</si>
  <si>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</si>
  <si>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</si>
  <si>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</si>
  <si>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</si>
  <si>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</si>
  <si>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</si>
  <si>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</si>
  <si>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</si>
  <si>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</si>
  <si>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</si>
  <si>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</si>
  <si>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</si>
  <si>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</si>
  <si>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</si>
  <si>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</si>
  <si>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</si>
  <si>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</si>
  <si>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</si>
  <si>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</si>
  <si>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</si>
  <si>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</si>
  <si>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</si>
  <si>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</si>
  <si>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</si>
  <si>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</si>
  <si>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</si>
  <si>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</si>
  <si>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</si>
  <si>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</si>
  <si>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</si>
  <si>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</si>
  <si>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</si>
  <si>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</si>
  <si>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</si>
  <si>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</si>
  <si>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</si>
  <si>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</si>
  <si>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</si>
  <si>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</si>
  <si>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</si>
  <si>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</si>
  <si>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</si>
  <si>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</si>
  <si>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</si>
  <si>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</si>
  <si>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</si>
  <si>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</si>
  <si>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</si>
  <si>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</si>
  <si>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</si>
  <si>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</si>
  <si>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</si>
  <si>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</si>
  <si>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</si>
  <si>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</si>
  <si>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</si>
  <si>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</si>
  <si>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</si>
  <si>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</si>
  <si>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</si>
  <si>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</si>
  <si>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</si>
  <si>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</si>
  <si>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</si>
  <si>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</si>
  <si>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</si>
  <si>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</si>
  <si>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</si>
  <si>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</si>
  <si>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</si>
  <si>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</si>
  <si>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</si>
  <si>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</si>
  <si>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</si>
  <si>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</si>
  <si>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</si>
  <si>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</si>
  <si>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</si>
  <si>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</si>
  <si>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</si>
  <si>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</si>
  <si>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</si>
  <si>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</si>
  <si>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</si>
  <si>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</si>
  <si>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</si>
  <si>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</si>
  <si>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</si>
  <si>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</si>
  <si>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</si>
  <si>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</si>
  <si>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</si>
  <si>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</si>
  <si>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</si>
  <si>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</si>
  <si>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</si>
  <si>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</si>
  <si>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</si>
  <si>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</si>
  <si>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</si>
  <si>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</si>
  <si>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</si>
  <si>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</si>
  <si>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</si>
  <si>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</si>
  <si>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</si>
  <si>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</si>
  <si>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</si>
  <si>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</si>
  <si>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</si>
  <si>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</si>
  <si>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</si>
  <si>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</si>
  <si>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</si>
  <si>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</si>
  <si>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</si>
  <si>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</si>
  <si>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</si>
  <si>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</si>
  <si>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</si>
  <si>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</si>
  <si>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</si>
  <si>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</si>
  <si>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</si>
  <si>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</si>
  <si>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</si>
  <si>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</si>
  <si>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</si>
  <si>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</si>
  <si>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</si>
  <si>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</si>
  <si>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</si>
  <si>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</si>
  <si>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</si>
  <si>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</si>
  <si>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</si>
  <si>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</si>
  <si>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</si>
  <si>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</si>
  <si>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</si>
  <si>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</si>
  <si>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</si>
  <si>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</si>
  <si>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</si>
  <si>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</si>
  <si>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</si>
  <si>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</si>
  <si>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</si>
  <si>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</si>
  <si>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</si>
  <si>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</si>
  <si>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</si>
  <si>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</si>
  <si>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</si>
  <si>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</si>
  <si>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</si>
  <si>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</si>
  <si>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</si>
  <si>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</si>
  <si>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</si>
  <si>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</si>
  <si>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</si>
  <si>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</si>
  <si>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</si>
  <si>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</si>
  <si>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</si>
  <si>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</si>
  <si>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</si>
  <si>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</si>
  <si>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</si>
  <si>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</si>
  <si>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</si>
  <si>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</si>
  <si>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</si>
  <si>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</si>
  <si>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</si>
  <si>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</si>
  <si>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</si>
  <si>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</si>
  <si>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</si>
  <si>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</si>
  <si>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</si>
  <si>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</si>
  <si>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</si>
  <si>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</si>
  <si>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</si>
  <si>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</si>
  <si>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</si>
  <si>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</si>
  <si>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</si>
  <si>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</si>
  <si>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</si>
  <si>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</si>
  <si>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</si>
  <si>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</si>
  <si>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</si>
  <si>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</si>
  <si>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</si>
  <si>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</si>
  <si>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</si>
  <si>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</si>
  <si>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</si>
  <si>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</si>
  <si>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</si>
  <si>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</si>
  <si>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</si>
  <si>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</si>
  <si>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</si>
  <si>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</si>
  <si>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</si>
  <si>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</si>
  <si>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</si>
  <si>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</si>
  <si>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</si>
  <si>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</si>
  <si>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</si>
  <si>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</si>
  <si>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</si>
  <si>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</si>
  <si>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</si>
  <si>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</si>
  <si>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</si>
  <si>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</si>
  <si>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</si>
  <si>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</si>
  <si>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</si>
  <si>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</si>
  <si>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</si>
  <si>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</si>
  <si>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</si>
  <si>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</si>
  <si>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</si>
  <si>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</si>
  <si>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</si>
  <si>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</si>
  <si>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</si>
  <si>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</si>
  <si>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</si>
  <si>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</si>
  <si>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</si>
  <si>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</si>
  <si>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</si>
  <si>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</si>
  <si>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</si>
  <si>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</si>
  <si>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</si>
  <si>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</si>
  <si>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</si>
  <si>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</si>
  <si>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</si>
  <si>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</si>
  <si>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</si>
  <si>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</si>
  <si>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</si>
  <si>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</si>
  <si>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</si>
  <si>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</si>
  <si>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</si>
  <si>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</si>
  <si>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</si>
  <si>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</si>
  <si>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</si>
  <si>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</si>
  <si>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</si>
  <si>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</si>
  <si>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</si>
  <si>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</si>
  <si>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</si>
  <si>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</si>
  <si>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</si>
  <si>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</si>
  <si>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</si>
  <si>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</si>
  <si>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</si>
  <si>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</si>
  <si>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</si>
  <si>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</si>
  <si>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</si>
  <si>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</si>
  <si>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</si>
  <si>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</si>
  <si>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</si>
  <si>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</si>
  <si>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</si>
  <si>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</si>
  <si>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</si>
  <si>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</si>
  <si>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</si>
  <si>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</si>
  <si>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</si>
  <si>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</si>
  <si>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</si>
  <si>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</si>
  <si>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</si>
  <si>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</si>
  <si>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</si>
  <si>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</si>
  <si>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</si>
  <si>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</si>
  <si>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</si>
  <si>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</si>
  <si>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</si>
  <si>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</si>
  <si>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</si>
  <si>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</si>
  <si>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</si>
  <si>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</si>
  <si>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</si>
  <si>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</si>
  <si>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</si>
  <si>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</si>
  <si>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</si>
  <si>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</si>
  <si>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</si>
  <si>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</si>
  <si>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</si>
  <si>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</si>
  <si>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</si>
  <si>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</si>
  <si>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</si>
  <si>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</si>
  <si>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</si>
  <si>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</si>
  <si>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</si>
  <si>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</si>
  <si>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</si>
  <si>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</si>
  <si>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</si>
  <si>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</si>
  <si>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</si>
  <si>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</si>
  <si>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</si>
  <si>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</si>
  <si>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</si>
  <si>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</si>
  <si>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</si>
  <si>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</si>
  <si>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</si>
  <si>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</si>
  <si>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</si>
  <si>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</si>
  <si>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</si>
  <si>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</si>
  <si>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</si>
  <si>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</si>
  <si>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</si>
  <si>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</si>
  <si>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</si>
  <si>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</si>
  <si>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</si>
  <si>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</si>
  <si>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</si>
  <si>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</si>
  <si>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</si>
  <si>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</si>
  <si>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</si>
  <si>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</si>
  <si>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</si>
  <si>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</si>
  <si>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</si>
  <si>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</si>
  <si>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</si>
  <si>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</si>
  <si>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</si>
  <si>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</si>
  <si>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</si>
  <si>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</si>
  <si>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</si>
  <si>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</si>
  <si>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</si>
  <si>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</si>
  <si>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</si>
  <si>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</si>
  <si>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</si>
  <si>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</si>
  <si>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</si>
  <si>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</si>
  <si>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</si>
  <si>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</si>
  <si>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</si>
  <si>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</si>
  <si>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</si>
  <si>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</si>
  <si>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</si>
  <si>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</si>
  <si>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</si>
  <si>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</si>
  <si>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</si>
  <si>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</si>
  <si>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</si>
  <si>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</si>
  <si>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</si>
  <si>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</si>
  <si>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</si>
  <si>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</si>
  <si>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</si>
  <si>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</si>
  <si>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</si>
  <si>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</si>
  <si>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</si>
  <si>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</si>
  <si>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</si>
  <si>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</si>
  <si>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</si>
  <si>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</si>
  <si>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</si>
  <si>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</si>
  <si>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</si>
  <si>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</si>
  <si>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</si>
  <si>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</si>
  <si>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</si>
  <si>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</si>
  <si>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</si>
  <si>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</si>
  <si>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</si>
  <si>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</si>
  <si>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</si>
  <si>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</si>
  <si>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</si>
  <si>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</si>
  <si>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</si>
  <si>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</si>
  <si>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</si>
  <si>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</si>
  <si>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</si>
  <si>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</si>
  <si>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</si>
  <si>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</si>
  <si>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</si>
  <si>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</si>
  <si>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</si>
  <si>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</si>
  <si>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</si>
  <si>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</si>
  <si>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</si>
  <si>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</si>
  <si>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</si>
  <si>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</si>
  <si>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</si>
  <si>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</si>
  <si>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</si>
  <si>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</si>
  <si>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</si>
  <si>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</si>
  <si>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</si>
  <si>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</si>
  <si>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</si>
  <si>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</si>
  <si>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</si>
  <si>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</si>
  <si>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</si>
  <si>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</si>
  <si>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</si>
  <si>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</si>
  <si>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</si>
  <si>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</si>
  <si>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</si>
  <si>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</si>
  <si>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</si>
  <si>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</si>
  <si>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</si>
  <si>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</si>
  <si>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</si>
  <si>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</si>
  <si>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</si>
  <si>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</si>
  <si>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</si>
  <si>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</si>
  <si>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</si>
  <si>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</si>
  <si>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</si>
  <si>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</si>
  <si>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</si>
  <si>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</si>
  <si>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</si>
  <si>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</si>
  <si>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</si>
  <si>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</si>
  <si>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</si>
  <si>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</si>
  <si>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</si>
  <si>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</si>
  <si>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</si>
  <si>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</si>
  <si>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</si>
  <si>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</si>
  <si>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</si>
  <si>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</si>
  <si>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</si>
  <si>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</si>
  <si>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</si>
  <si>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</si>
  <si>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</si>
  <si>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</si>
  <si>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</si>
  <si>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</si>
  <si>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</si>
  <si>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</si>
  <si>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</si>
  <si>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</si>
  <si>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</si>
  <si>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</si>
  <si>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</si>
  <si>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</si>
  <si>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</si>
  <si>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</si>
  <si>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</si>
  <si>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</si>
  <si>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</si>
  <si>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</si>
  <si>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</si>
  <si>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</si>
  <si>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</si>
  <si>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</si>
  <si>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</si>
  <si>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</si>
  <si>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</si>
  <si>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</si>
  <si>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</si>
  <si>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</si>
  <si>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</si>
  <si>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</si>
  <si>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</si>
  <si>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</si>
  <si>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</si>
  <si>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</si>
  <si>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</si>
  <si>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</si>
  <si>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</si>
  <si>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</si>
  <si>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</si>
  <si>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</si>
  <si>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</si>
  <si>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</si>
  <si>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</si>
  <si>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</si>
  <si>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</si>
  <si>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</si>
  <si>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</si>
  <si>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</si>
  <si>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</si>
  <si>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</si>
  <si>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</si>
  <si>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</si>
  <si>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</si>
  <si>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</si>
  <si>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</si>
  <si>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</si>
  <si>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</si>
  <si>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</si>
  <si>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</si>
  <si>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</si>
  <si>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</si>
  <si>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</si>
  <si>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</si>
  <si>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</si>
  <si>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</si>
  <si>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</si>
  <si>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</si>
  <si>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</si>
  <si>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</si>
  <si>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</si>
  <si>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</si>
  <si>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</si>
  <si>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</si>
  <si>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</si>
  <si>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</si>
  <si>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</si>
  <si>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</si>
  <si>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</si>
  <si>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</si>
  <si>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</si>
  <si>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</si>
  <si>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</si>
  <si>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</si>
  <si>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</si>
  <si>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</si>
  <si>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</si>
  <si>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</si>
  <si>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</si>
  <si>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</si>
  <si>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</si>
  <si>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</si>
  <si>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</si>
  <si>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</si>
  <si>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</si>
  <si>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</si>
  <si>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</si>
  <si>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</si>
  <si>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</si>
  <si>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</si>
  <si>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</si>
  <si>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</si>
  <si>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</si>
  <si>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</si>
  <si>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</si>
  <si>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</si>
  <si>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</si>
  <si>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</si>
  <si>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</si>
  <si>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</si>
  <si>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</si>
  <si>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</si>
  <si>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</si>
  <si>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</si>
  <si>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</si>
  <si>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</si>
  <si>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</si>
  <si>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</si>
  <si>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</si>
  <si>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</si>
  <si>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</si>
  <si>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</si>
  <si>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</si>
  <si>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</si>
  <si>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</si>
  <si>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</si>
  <si>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</si>
  <si>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</si>
  <si>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</si>
  <si>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</si>
  <si>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</si>
  <si>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</si>
  <si>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</si>
  <si>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</si>
  <si>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</si>
  <si>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</si>
  <si>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</si>
  <si>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</si>
  <si>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</si>
  <si>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</si>
  <si>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</si>
  <si>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</si>
  <si>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</si>
  <si>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</si>
  <si>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</si>
  <si>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</si>
  <si>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</si>
  <si>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</si>
  <si>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</si>
  <si>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</si>
  <si>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</si>
  <si>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</si>
  <si>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</si>
  <si>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</si>
  <si>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</si>
  <si>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</si>
  <si>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</si>
  <si>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</si>
  <si>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</si>
  <si>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</si>
  <si>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</si>
  <si>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</si>
  <si>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</si>
  <si>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</si>
  <si>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</si>
  <si>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</si>
  <si>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</si>
  <si>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</si>
  <si>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</si>
  <si>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</si>
  <si>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</si>
  <si>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</si>
  <si>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</si>
  <si>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</si>
  <si>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</si>
  <si>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</si>
  <si>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</si>
  <si>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</si>
  <si>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</si>
  <si>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</si>
  <si>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</si>
  <si>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</si>
  <si>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</si>
  <si>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</si>
  <si>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</si>
  <si>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</si>
  <si>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</si>
  <si>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</si>
  <si>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</si>
  <si>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</si>
  <si>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</si>
  <si>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</si>
  <si>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</si>
  <si>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</si>
  <si>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</si>
  <si>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</si>
  <si>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</si>
  <si>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</si>
  <si>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</si>
  <si>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</si>
  <si>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</si>
  <si>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</si>
  <si>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</si>
  <si>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</si>
  <si>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</si>
  <si>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</si>
  <si>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</si>
  <si>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</si>
  <si>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</si>
  <si>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</si>
  <si>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</si>
  <si>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</si>
  <si>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</si>
  <si>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</si>
  <si>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</si>
  <si>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</si>
  <si>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</si>
  <si>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</si>
  <si>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</si>
  <si>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</si>
  <si>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</si>
  <si>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</si>
  <si>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</si>
  <si>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</si>
  <si>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</si>
  <si>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</si>
  <si>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</si>
  <si>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</si>
  <si>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</si>
  <si>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</si>
  <si>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</si>
  <si>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</si>
  <si>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</si>
  <si>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</si>
  <si>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</si>
  <si>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</si>
  <si>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</si>
  <si>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</si>
  <si>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</si>
  <si>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</si>
  <si>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</si>
  <si>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</si>
  <si>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</si>
  <si>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</si>
  <si>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</si>
  <si>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</si>
  <si>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</si>
  <si>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</si>
  <si>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</si>
  <si>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</si>
  <si>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</si>
  <si>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</si>
  <si>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</si>
  <si>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</si>
  <si>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</si>
  <si>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</si>
  <si>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</si>
  <si>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</si>
  <si>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</si>
  <si>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</si>
  <si>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</si>
  <si>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</si>
  <si>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</si>
  <si>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</si>
  <si>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</si>
  <si>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</si>
  <si>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</si>
  <si>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</si>
  <si>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</si>
  <si>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</si>
  <si>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</si>
  <si>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</si>
  <si>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</si>
  <si>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</si>
  <si>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</si>
  <si>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</si>
  <si>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</si>
  <si>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</si>
  <si>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</si>
  <si>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</si>
  <si>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</si>
  <si>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</si>
  <si>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</si>
  <si>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</si>
  <si>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</si>
  <si>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</si>
  <si>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</si>
  <si>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</si>
  <si>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</si>
  <si>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</si>
  <si>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</si>
  <si>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</si>
  <si>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</si>
  <si>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</si>
  <si>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</si>
  <si>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</si>
  <si>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</si>
  <si>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</si>
  <si>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</si>
  <si>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</si>
  <si>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</si>
  <si>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</si>
  <si>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</si>
  <si>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</si>
  <si>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</si>
  <si>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</si>
  <si>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</si>
  <si>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</si>
  <si>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</si>
  <si>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</si>
  <si>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</si>
  <si>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</si>
  <si>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</si>
  <si>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</si>
  <si>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</si>
  <si>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</si>
  <si>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</si>
  <si>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</si>
  <si>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</si>
  <si>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</si>
  <si>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</si>
  <si>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</si>
  <si>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</si>
  <si>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</si>
  <si>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</si>
  <si>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</si>
  <si>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</si>
  <si>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</si>
  <si>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</si>
  <si>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</si>
  <si>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</si>
  <si>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</si>
  <si>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</si>
  <si>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</si>
  <si>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</si>
  <si>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</si>
  <si>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</si>
  <si>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</si>
  <si>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</si>
  <si>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</si>
  <si>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</si>
  <si>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</si>
  <si>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</si>
  <si>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</si>
  <si>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</si>
  <si>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</si>
  <si>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</si>
  <si>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</si>
  <si>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</si>
  <si>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</si>
  <si>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</si>
  <si>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</si>
  <si>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</si>
  <si>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</si>
  <si>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</si>
  <si>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</si>
  <si>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</si>
  <si>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</si>
  <si>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</si>
  <si>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</si>
  <si>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</si>
  <si>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</si>
  <si>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</si>
  <si>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</si>
  <si>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</si>
  <si>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</si>
  <si>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</si>
  <si>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</si>
  <si>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</si>
  <si>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</si>
  <si>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</si>
  <si>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</si>
  <si>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</si>
  <si>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</si>
  <si>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</si>
  <si>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</si>
  <si>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</si>
  <si>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</si>
  <si>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</si>
  <si>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</si>
  <si>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</si>
  <si>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</si>
  <si>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</si>
  <si>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</si>
  <si>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</si>
  <si>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</si>
  <si>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</si>
  <si>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</si>
  <si>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</si>
  <si>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</si>
  <si>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</si>
  <si>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</si>
  <si>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</si>
  <si>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</si>
  <si>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</si>
  <si>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</si>
  <si>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</si>
  <si>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</si>
  <si>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</si>
  <si>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</si>
  <si>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</si>
  <si>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</si>
  <si>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</si>
  <si>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</si>
  <si>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</si>
  <si>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</si>
  <si>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</si>
  <si>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</si>
  <si>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</si>
  <si>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</si>
  <si>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</si>
  <si>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</si>
  <si>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</si>
  <si>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</si>
  <si>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</si>
  <si>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</si>
  <si>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</si>
  <si>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</si>
  <si>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</si>
  <si>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</si>
  <si>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</si>
  <si>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</si>
  <si>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</si>
  <si>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</si>
  <si>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</si>
  <si>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</si>
  <si>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</si>
  <si>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</si>
  <si>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</si>
  <si>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</si>
  <si>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</si>
  <si>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</si>
  <si>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</si>
  <si>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</si>
  <si>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</si>
  <si>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</si>
  <si>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</si>
  <si>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</si>
  <si>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</si>
  <si>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</si>
  <si>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</si>
  <si>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</si>
  <si>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</si>
  <si>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</si>
  <si>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</si>
  <si>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</si>
  <si>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</si>
  <si>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</si>
  <si>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</si>
  <si>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</si>
  <si>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</si>
  <si>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</si>
  <si>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</si>
  <si>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</si>
  <si>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</si>
  <si>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</si>
  <si>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</si>
  <si>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</si>
  <si>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</si>
  <si>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</si>
  <si>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</si>
  <si>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</si>
  <si>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</si>
  <si>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</si>
  <si>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</si>
  <si>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</si>
  <si>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</si>
  <si>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</si>
  <si>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</si>
  <si>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</si>
  <si>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</si>
  <si>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</si>
  <si>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</si>
  <si>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</si>
  <si>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</si>
  <si>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</si>
  <si>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</si>
  <si>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</si>
  <si>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</si>
  <si>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</si>
  <si>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</si>
  <si>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</si>
  <si>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</si>
  <si>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</si>
  <si>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</si>
  <si>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</si>
  <si>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</si>
  <si>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</si>
  <si>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</si>
  <si>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</si>
  <si>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</si>
  <si>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</si>
  <si>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</si>
  <si>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</si>
  <si>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</si>
  <si>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</si>
  <si>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</si>
  <si>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</si>
  <si>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</si>
  <si>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</si>
  <si>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</si>
  <si>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</si>
  <si>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</si>
  <si>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</si>
  <si>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</si>
  <si>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</si>
  <si>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</si>
  <si>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</si>
  <si>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</si>
  <si>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</si>
  <si>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</si>
  <si>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</si>
  <si>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</si>
  <si>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</si>
  <si>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</si>
  <si>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</si>
  <si>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</si>
  <si>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</si>
  <si>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</si>
  <si>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</si>
  <si>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</si>
  <si>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</si>
  <si>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</si>
  <si>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</si>
  <si>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</si>
  <si>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</si>
  <si>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</si>
  <si>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</si>
  <si>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</si>
  <si>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</si>
  <si>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</si>
  <si>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</si>
  <si>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</si>
  <si>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</si>
  <si>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</si>
  <si>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</si>
  <si>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</si>
  <si>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</si>
  <si>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</si>
  <si>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</si>
  <si>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</si>
  <si>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</si>
  <si>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</si>
  <si>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</si>
  <si>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</si>
  <si>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</si>
  <si>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</si>
  <si>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</si>
  <si>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</si>
  <si>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</si>
  <si>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</si>
  <si>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</si>
  <si>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</si>
  <si>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</si>
  <si>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</si>
  <si>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</si>
  <si>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</si>
  <si>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</si>
  <si>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</si>
  <si>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</si>
  <si>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</si>
  <si>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</si>
  <si>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</si>
  <si>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</si>
  <si>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</si>
  <si>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</si>
  <si>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</si>
  <si>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</si>
  <si>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</si>
  <si>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</si>
  <si>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</si>
  <si>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</si>
  <si>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</si>
  <si>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</si>
  <si>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</si>
  <si>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</si>
  <si>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</si>
  <si>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</si>
  <si>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</si>
  <si>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</si>
  <si>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</si>
  <si>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</si>
  <si>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</si>
  <si>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</si>
  <si>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</si>
  <si>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</si>
  <si>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</si>
  <si>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</si>
  <si>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</si>
  <si>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</si>
  <si>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</si>
  <si>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</si>
  <si>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</si>
  <si>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</si>
  <si>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</si>
  <si>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</si>
  <si>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</si>
  <si>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</si>
  <si>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</si>
  <si>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</si>
  <si>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</si>
  <si>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</si>
  <si>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</si>
  <si>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</si>
  <si>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</si>
  <si>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</si>
  <si>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</si>
  <si>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</si>
  <si>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</si>
  <si>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</si>
  <si>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</si>
  <si>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</si>
  <si>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</si>
  <si>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</si>
  <si>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</si>
  <si>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</si>
  <si>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</si>
  <si>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</si>
  <si>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</si>
  <si>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</si>
  <si>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</si>
  <si>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</si>
  <si>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</si>
  <si>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</si>
  <si>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</si>
  <si>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</si>
  <si>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</si>
  <si>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</si>
  <si>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</si>
  <si>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</si>
  <si>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</si>
  <si>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</si>
  <si>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</si>
  <si>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</si>
  <si>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</si>
  <si>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</si>
  <si>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</si>
  <si>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</si>
  <si>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</si>
  <si>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</si>
  <si>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</si>
  <si>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</si>
  <si>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</si>
  <si>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</si>
  <si>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</si>
  <si>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</si>
  <si>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</si>
  <si>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</si>
  <si>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</si>
  <si>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</si>
  <si>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</si>
  <si>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</si>
  <si>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</si>
  <si>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</si>
  <si>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</si>
  <si>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</si>
  <si>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</si>
  <si>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</si>
  <si>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</si>
  <si>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</si>
  <si>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</si>
  <si>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</si>
  <si>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</si>
  <si>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</si>
  <si>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</si>
  <si>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</si>
  <si>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</si>
  <si>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</si>
  <si>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</si>
  <si>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</si>
  <si>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</si>
  <si>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</si>
  <si>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</si>
  <si>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</si>
  <si>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</si>
  <si>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</si>
  <si>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</si>
  <si>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</si>
  <si>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</si>
  <si>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</si>
  <si>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</si>
  <si>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</si>
  <si>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</si>
  <si>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</si>
  <si>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</si>
  <si>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</si>
  <si>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</si>
  <si>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</si>
  <si>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</si>
  <si>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</si>
  <si>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</si>
  <si>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</si>
  <si>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</si>
  <si>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</si>
  <si>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</si>
  <si>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</si>
  <si>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</si>
  <si>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</si>
  <si>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</si>
  <si>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</si>
  <si>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</si>
  <si>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</si>
  <si>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</si>
  <si>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</si>
  <si>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</si>
  <si>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</si>
  <si>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</si>
  <si>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</si>
  <si>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</si>
  <si>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</si>
  <si>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</si>
  <si>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</si>
  <si>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</si>
  <si>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</si>
  <si>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</si>
  <si>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</si>
  <si>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</si>
  <si>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</si>
  <si>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</si>
  <si>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</si>
  <si>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</si>
  <si>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</si>
  <si>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</si>
  <si>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</si>
  <si>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</si>
  <si>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</si>
  <si>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</si>
  <si>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</si>
  <si>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</si>
  <si>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</si>
  <si>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</si>
  <si>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</si>
  <si>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</si>
  <si>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</si>
  <si>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</si>
  <si>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</si>
  <si>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</si>
  <si>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</si>
  <si>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</si>
  <si>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</si>
  <si>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</si>
  <si>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</si>
  <si>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</si>
  <si>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</si>
  <si>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</si>
  <si>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</si>
  <si>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</si>
  <si>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</si>
  <si>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</si>
  <si>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</si>
  <si>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</si>
  <si>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</si>
  <si>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</si>
  <si>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</si>
  <si>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</si>
  <si>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</si>
  <si>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</si>
  <si>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</si>
  <si>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</si>
  <si>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</si>
  <si>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</si>
  <si>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</si>
  <si>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</si>
  <si>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</si>
  <si>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</si>
  <si>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</si>
  <si>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</si>
  <si>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</si>
  <si>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</si>
  <si>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</si>
  <si>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</si>
  <si>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</si>
  <si>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</si>
  <si>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</si>
  <si>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</si>
  <si>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</si>
  <si>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</si>
  <si>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</si>
  <si>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</si>
  <si>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</si>
  <si>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</si>
  <si>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</si>
  <si>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</si>
  <si>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</si>
  <si>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</si>
  <si>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</si>
  <si>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</si>
  <si>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</si>
  <si>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</si>
  <si>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</si>
  <si>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</si>
  <si>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</si>
  <si>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</si>
  <si>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</si>
  <si>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</si>
  <si>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</si>
  <si>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</si>
  <si>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</si>
  <si>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</si>
  <si>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</si>
  <si>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</si>
  <si>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</si>
  <si>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</si>
  <si>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</si>
  <si>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</si>
  <si>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</si>
  <si>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</si>
  <si>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</si>
  <si>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</si>
  <si>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</si>
  <si>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</si>
  <si>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</si>
  <si>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</si>
  <si>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</si>
  <si>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</si>
  <si>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</si>
  <si>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</si>
  <si>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</si>
  <si>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</si>
  <si>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</si>
  <si>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</si>
  <si>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</si>
  <si>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</si>
  <si>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</si>
  <si>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</si>
  <si>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</si>
  <si>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</si>
  <si>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</si>
  <si>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</si>
  <si>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</si>
  <si>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</si>
  <si>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</si>
  <si>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</si>
  <si>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</si>
  <si>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</si>
  <si>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</si>
  <si>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</si>
  <si>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</si>
  <si>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</si>
  <si>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</si>
  <si>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</si>
  <si>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</si>
  <si>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</si>
  <si>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</si>
  <si>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</si>
  <si>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</si>
  <si>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</si>
  <si>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</si>
  <si>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</si>
  <si>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</si>
  <si>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</si>
  <si>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</si>
  <si>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</si>
  <si>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</si>
  <si>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</si>
  <si>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</si>
  <si>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</si>
  <si>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</si>
  <si>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</si>
  <si>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</si>
  <si>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</si>
  <si>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</si>
  <si>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</si>
  <si>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</si>
  <si>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</si>
  <si>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</si>
  <si>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</si>
  <si>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</si>
  <si>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</si>
  <si>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</si>
  <si>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</si>
  <si>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</si>
  <si>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</si>
  <si>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</si>
  <si>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</si>
  <si>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</si>
  <si>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</si>
  <si>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</si>
  <si>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</si>
  <si>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</si>
  <si>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</si>
  <si>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</si>
  <si>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</si>
  <si>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</si>
  <si>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</si>
  <si>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</si>
  <si>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</si>
  <si>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</si>
  <si>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</si>
  <si>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</si>
  <si>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</si>
  <si>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</si>
  <si>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</si>
  <si>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</si>
  <si>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</si>
  <si>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</si>
  <si>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</si>
  <si>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</si>
  <si>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</si>
  <si>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</si>
  <si>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</si>
  <si>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</si>
  <si>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</si>
  <si>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</si>
  <si>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</si>
  <si>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</si>
  <si>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</si>
  <si>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</si>
  <si>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</si>
  <si>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</si>
  <si>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</si>
  <si>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</si>
  <si>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</si>
  <si>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</si>
  <si>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</si>
  <si>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</si>
  <si>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</si>
  <si>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</si>
  <si>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</si>
  <si>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</si>
  <si>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</si>
  <si>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</si>
  <si>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</si>
  <si>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</si>
  <si>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</si>
  <si>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</si>
  <si>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</si>
  <si>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</si>
  <si>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</si>
  <si>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</si>
  <si>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</si>
  <si>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</si>
  <si>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</si>
  <si>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</si>
  <si>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</si>
  <si>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</si>
  <si>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</si>
  <si>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</si>
  <si>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</si>
  <si>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</si>
  <si>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</si>
  <si>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</si>
  <si>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</si>
  <si>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</si>
  <si>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</si>
  <si>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</si>
  <si>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</si>
  <si>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</si>
  <si>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</si>
  <si>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</si>
  <si>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</si>
  <si>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</si>
  <si>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</si>
  <si>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</si>
  <si>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</si>
  <si>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</si>
  <si>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</si>
  <si>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</si>
  <si>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</si>
  <si>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</si>
  <si>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</si>
  <si>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</si>
  <si>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</si>
  <si>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</si>
  <si>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</si>
  <si>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</si>
  <si>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</si>
  <si>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</si>
  <si>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</si>
  <si>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</si>
  <si>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</si>
  <si>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</si>
  <si>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</si>
  <si>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</si>
  <si>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</si>
  <si>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</si>
  <si>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</si>
  <si>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</si>
  <si>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</si>
  <si>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</si>
  <si>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</si>
  <si>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</si>
  <si>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</si>
  <si>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</si>
  <si>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</si>
  <si>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</si>
  <si>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</si>
  <si>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</si>
  <si>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</si>
  <si>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</si>
  <si>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</si>
  <si>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</si>
  <si>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</si>
  <si>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</si>
  <si>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</si>
  <si>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</si>
  <si>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</si>
  <si>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</si>
  <si>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</si>
  <si>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</si>
  <si>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</si>
  <si>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</si>
  <si>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</si>
  <si>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</si>
  <si>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</si>
  <si>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</si>
  <si>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</si>
  <si>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</si>
  <si>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</si>
  <si>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</si>
  <si>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</si>
  <si>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</si>
  <si>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</si>
  <si>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</si>
  <si>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</si>
  <si>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</si>
  <si>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</si>
  <si>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</si>
  <si>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</si>
  <si>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</si>
  <si>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</si>
  <si>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</si>
  <si>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</si>
  <si>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</si>
  <si>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</si>
  <si>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</si>
  <si>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</si>
  <si>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</si>
  <si>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</si>
  <si>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</si>
  <si>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</si>
  <si>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</si>
  <si>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</si>
  <si>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</si>
  <si>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</si>
  <si>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</si>
  <si>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</si>
  <si>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</si>
  <si>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</si>
  <si>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</si>
  <si>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</si>
  <si>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</si>
  <si>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</si>
  <si>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</si>
  <si>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</si>
  <si>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</si>
  <si>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</si>
  <si>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</si>
  <si>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</si>
  <si>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</si>
  <si>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</si>
  <si>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</si>
  <si>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</si>
  <si>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</si>
  <si>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</si>
  <si>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</si>
  <si>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</si>
  <si>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</si>
  <si>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</si>
  <si>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</si>
  <si>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</si>
  <si>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</si>
  <si>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</si>
  <si>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</si>
  <si>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</si>
  <si>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</si>
  <si>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</si>
  <si>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</si>
  <si>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</si>
  <si>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</si>
  <si>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</si>
  <si>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</si>
  <si>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</si>
  <si>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</si>
  <si>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</si>
  <si>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</si>
  <si>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</si>
  <si>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</si>
  <si>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</si>
  <si>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</si>
  <si>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</si>
  <si>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</si>
  <si>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</si>
  <si>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</si>
  <si>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</si>
  <si>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</si>
  <si>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</si>
  <si>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</si>
  <si>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</si>
  <si>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</si>
  <si>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</si>
  <si>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</si>
  <si>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</si>
  <si>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</si>
  <si>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</si>
  <si>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</si>
  <si>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</si>
  <si>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</si>
  <si>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</si>
  <si>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</si>
  <si>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</si>
  <si>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</si>
  <si>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</si>
  <si>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</si>
  <si>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</si>
  <si>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</si>
  <si>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</si>
  <si>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</si>
  <si>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</si>
  <si>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</si>
  <si>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</si>
  <si>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</si>
  <si>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</si>
  <si>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</si>
  <si>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</si>
  <si>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</si>
  <si>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</si>
  <si>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</si>
  <si>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</si>
  <si>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</si>
  <si>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</si>
  <si>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</si>
  <si>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</si>
  <si>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</si>
  <si>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</si>
  <si>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</si>
  <si>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</si>
  <si>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</si>
  <si>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</si>
  <si>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</si>
  <si>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</si>
  <si>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</si>
  <si>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</si>
  <si>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</si>
  <si>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</si>
  <si>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</si>
  <si>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</si>
  <si>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</si>
  <si>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</si>
  <si>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</si>
  <si>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</si>
  <si>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</si>
  <si>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</si>
  <si>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</si>
  <si>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</si>
  <si>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</si>
  <si>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</si>
  <si>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</si>
  <si>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</si>
  <si>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</si>
  <si>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</si>
  <si>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</si>
  <si>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</si>
  <si>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</si>
  <si>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</si>
  <si>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</si>
  <si>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</si>
  <si>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</si>
  <si>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</si>
  <si>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</si>
  <si>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</si>
  <si>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</si>
  <si>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</si>
  <si>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</si>
  <si>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</si>
  <si>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</si>
  <si>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</si>
  <si>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</si>
  <si>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</si>
  <si>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</si>
  <si>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</si>
  <si>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</si>
  <si>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</si>
  <si>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</si>
  <si>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</si>
  <si>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</si>
  <si>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</si>
  <si>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</si>
  <si>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</si>
  <si>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</si>
  <si>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</si>
  <si>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</si>
  <si>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</si>
  <si>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</si>
  <si>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</si>
  <si>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</si>
  <si>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</si>
  <si>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</si>
  <si>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</si>
  <si>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</si>
  <si>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</si>
  <si>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</si>
  <si>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</si>
  <si>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</si>
  <si>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</si>
  <si>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</si>
  <si>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</si>
  <si>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</si>
  <si>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</si>
  <si>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</si>
  <si>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</si>
  <si>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</si>
  <si>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</si>
  <si>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</si>
  <si>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</si>
  <si>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</si>
  <si>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</si>
  <si>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</si>
  <si>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</si>
  <si>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</si>
  <si>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</si>
  <si>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</si>
  <si>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</si>
  <si>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</si>
  <si>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</si>
  <si>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</si>
  <si>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</si>
  <si>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</si>
  <si>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</si>
  <si>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</si>
  <si>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</si>
  <si>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</si>
  <si>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</si>
  <si>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</si>
  <si>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</si>
  <si>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</si>
  <si>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</si>
  <si>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</si>
  <si>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</si>
  <si>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</si>
  <si>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</si>
  <si>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</si>
  <si>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</si>
  <si>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</si>
  <si>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</si>
  <si>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</si>
  <si>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</si>
  <si>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</si>
  <si>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</si>
  <si>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</si>
  <si>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</si>
  <si>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</si>
  <si>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</si>
  <si>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</si>
  <si>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</si>
  <si>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</si>
  <si>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</si>
  <si>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</si>
  <si>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</si>
  <si>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</si>
  <si>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</si>
  <si>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</si>
  <si>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</si>
  <si>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</si>
  <si>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</si>
  <si>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</si>
  <si>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</si>
  <si>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</si>
  <si>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</si>
  <si>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</si>
  <si>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</si>
  <si>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</si>
  <si>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</si>
  <si>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</si>
  <si>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</si>
  <si>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</si>
  <si>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</si>
  <si>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</si>
  <si>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</si>
  <si>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</si>
  <si>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</si>
  <si>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</si>
  <si>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</si>
  <si>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</si>
  <si>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</si>
  <si>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</si>
  <si>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</si>
  <si>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</si>
  <si>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</si>
  <si>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</si>
  <si>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</si>
  <si>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</si>
  <si>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</si>
  <si>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</si>
  <si>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</si>
  <si>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</si>
  <si>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</si>
  <si>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</si>
  <si>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</si>
  <si>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</si>
  <si>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</si>
  <si>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</si>
  <si>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</si>
  <si>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</si>
  <si>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</si>
  <si>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</si>
  <si>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</si>
  <si>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</si>
  <si>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</si>
  <si>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</si>
  <si>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</si>
  <si>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</si>
  <si>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</si>
  <si>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</si>
  <si>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</si>
  <si>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</si>
  <si>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</si>
  <si>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</si>
  <si>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</si>
  <si>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</si>
  <si>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</si>
  <si>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</si>
  <si>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</si>
  <si>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</si>
  <si>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</si>
  <si>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</si>
  <si>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</si>
  <si>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</si>
  <si>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</si>
  <si>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</si>
  <si>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</si>
  <si>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</si>
  <si>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</si>
  <si>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</si>
  <si>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</si>
  <si>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</si>
  <si>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</si>
  <si>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</si>
  <si>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</si>
  <si>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</si>
  <si>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</si>
  <si>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</si>
  <si>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</si>
  <si>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</si>
  <si>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</si>
  <si>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</si>
  <si>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</si>
  <si>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</si>
  <si>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</si>
  <si>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</si>
  <si>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</si>
  <si>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</si>
  <si>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</si>
  <si>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</si>
  <si>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</si>
  <si>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</si>
  <si>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</si>
  <si>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</si>
  <si>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</si>
  <si>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</si>
  <si>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</si>
  <si>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</si>
  <si>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</si>
  <si>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</si>
  <si>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</si>
  <si>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</si>
  <si>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</si>
  <si>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</si>
  <si>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</si>
  <si>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</si>
  <si>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</si>
  <si>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</si>
  <si>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</si>
  <si>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</si>
  <si>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</si>
  <si>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</si>
  <si>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</si>
  <si>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</si>
  <si>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</si>
  <si>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</si>
  <si>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</si>
  <si>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</si>
  <si>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</si>
  <si>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</si>
  <si>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</si>
  <si>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</si>
  <si>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</si>
  <si>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</si>
  <si>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</si>
  <si>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</si>
  <si>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</si>
  <si>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</si>
  <si>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</si>
  <si>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</si>
  <si>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</si>
  <si>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</si>
  <si>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</si>
  <si>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</si>
  <si>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</si>
  <si>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</si>
  <si>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</si>
  <si>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</si>
  <si>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</si>
  <si>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</si>
  <si>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</si>
  <si>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</si>
  <si>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</si>
  <si>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</si>
  <si>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</si>
  <si>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</si>
  <si>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</si>
  <si>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</si>
  <si>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</si>
  <si>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</si>
  <si>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</si>
  <si>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</si>
  <si>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</si>
  <si>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</si>
  <si>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</si>
  <si>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</si>
  <si>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</si>
  <si>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</si>
  <si>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</si>
  <si>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</si>
  <si>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</si>
  <si>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</si>
  <si>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</si>
  <si>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</si>
  <si>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</si>
  <si>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</si>
  <si>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</si>
  <si>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</si>
  <si>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</si>
  <si>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</si>
  <si>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</si>
  <si>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</si>
  <si>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</si>
  <si>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</si>
  <si>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</si>
  <si>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</si>
  <si>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</si>
  <si>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</si>
  <si>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</si>
  <si>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</si>
  <si>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</si>
  <si>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</si>
  <si>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</si>
  <si>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</si>
  <si>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</si>
  <si>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</si>
  <si>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</si>
  <si>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</si>
  <si>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</si>
  <si>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</si>
  <si>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</si>
  <si>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</si>
  <si>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</si>
  <si>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</si>
  <si>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</si>
  <si>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</si>
  <si>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</si>
  <si>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</si>
  <si>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</si>
  <si>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</si>
  <si>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</si>
  <si>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</si>
  <si>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</si>
  <si>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</si>
  <si>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</si>
  <si>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</si>
  <si>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</si>
  <si>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</si>
  <si>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</si>
  <si>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</si>
  <si>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</si>
  <si>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</si>
  <si>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</si>
  <si>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</si>
  <si>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</si>
  <si>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</si>
  <si>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</si>
  <si>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</si>
  <si>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</si>
  <si>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</si>
  <si>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</si>
  <si>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</si>
  <si>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</si>
  <si>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</si>
  <si>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</si>
  <si>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</si>
  <si>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</si>
  <si>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</si>
  <si>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</si>
  <si>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</si>
  <si>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</si>
  <si>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</si>
  <si>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</si>
  <si>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</si>
  <si>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</si>
  <si>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</si>
  <si>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</si>
  <si>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</si>
  <si>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</si>
  <si>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</si>
  <si>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</si>
  <si>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</si>
  <si>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</si>
  <si>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</si>
  <si>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</si>
  <si>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</si>
  <si>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</si>
  <si>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</si>
  <si>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</si>
  <si>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</si>
  <si>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</si>
  <si>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</si>
  <si>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</si>
  <si>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</si>
  <si>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</si>
  <si>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</si>
  <si>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</si>
  <si>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</si>
  <si>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</si>
  <si>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</si>
  <si>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</si>
  <si>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</si>
  <si>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</si>
  <si>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</si>
  <si>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</si>
  <si>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</si>
  <si>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</si>
  <si>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</si>
  <si>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</si>
  <si>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</si>
  <si>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</si>
  <si>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</si>
  <si>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</si>
  <si>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</si>
  <si>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</si>
  <si>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</si>
  <si>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</si>
  <si>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</si>
  <si>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</si>
  <si>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</si>
  <si>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</si>
  <si>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</si>
  <si>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</si>
  <si>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</si>
  <si>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</si>
  <si>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</si>
  <si>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</si>
  <si>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</si>
  <si>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</si>
  <si>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</si>
  <si>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</si>
  <si>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</si>
  <si>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</si>
  <si>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</si>
  <si>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</si>
  <si>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</si>
  <si>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</si>
  <si>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</si>
  <si>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</si>
  <si>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</si>
  <si>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</si>
  <si>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</si>
  <si>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</si>
  <si>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</si>
  <si>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</si>
  <si>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</si>
  <si>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</si>
  <si>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</si>
  <si>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</si>
  <si>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</si>
  <si>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</si>
  <si>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</si>
  <si>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</si>
  <si>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</si>
  <si>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</si>
  <si>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</si>
  <si>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</si>
  <si>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</si>
  <si>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</si>
  <si>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</si>
  <si>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</si>
  <si>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</si>
  <si>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</si>
  <si>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</si>
  <si>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</si>
  <si>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</si>
  <si>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</si>
  <si>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</si>
  <si>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</si>
  <si>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</si>
  <si>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</si>
  <si>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</si>
  <si>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</si>
  <si>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</si>
  <si>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</si>
  <si>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</si>
  <si>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</si>
  <si>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</si>
  <si>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</si>
  <si>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</si>
  <si>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</si>
  <si>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</si>
  <si>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</si>
  <si>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</si>
  <si>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</si>
  <si>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</si>
  <si>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</si>
  <si>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</si>
  <si>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</si>
  <si>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</si>
  <si>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</si>
  <si>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</si>
  <si>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</si>
  <si>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</si>
  <si>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</si>
  <si>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</si>
  <si>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</si>
  <si>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</si>
  <si>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</si>
  <si>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</si>
  <si>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</si>
  <si>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</si>
  <si>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</si>
  <si>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</si>
  <si>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</si>
  <si>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</si>
  <si>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</si>
  <si>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</si>
  <si>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</si>
  <si>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</si>
  <si>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</si>
  <si>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</si>
  <si>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</si>
  <si>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</si>
  <si>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</si>
  <si>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</si>
  <si>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</si>
  <si>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</si>
  <si>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</si>
  <si>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</si>
  <si>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</si>
  <si>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</si>
  <si>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</si>
  <si>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</si>
  <si>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</si>
  <si>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</si>
  <si>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</si>
  <si>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</si>
  <si>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</si>
  <si>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</si>
  <si>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</si>
  <si>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</si>
  <si>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</si>
  <si>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</si>
  <si>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</si>
  <si>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</si>
  <si>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</si>
  <si>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</si>
  <si>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</si>
  <si>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</si>
  <si>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</si>
  <si>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</si>
  <si>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</si>
  <si>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</si>
  <si>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</si>
  <si>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</si>
  <si>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</si>
  <si>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</si>
  <si>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</si>
  <si>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</si>
  <si>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</si>
  <si>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</si>
  <si>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</si>
  <si>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</si>
  <si>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</si>
  <si>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</si>
  <si>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</si>
  <si>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</si>
  <si>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</si>
  <si>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</si>
  <si>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</si>
  <si>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</si>
  <si>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</si>
  <si>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</si>
  <si>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</si>
  <si>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</si>
  <si>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</si>
  <si>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</si>
  <si>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</si>
  <si>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</si>
  <si>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</si>
  <si>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</si>
  <si>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</si>
  <si>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</si>
  <si>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</si>
  <si>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</si>
  <si>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</si>
  <si>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</si>
  <si>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</si>
  <si>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</si>
  <si>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</si>
  <si>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</si>
  <si>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</si>
  <si>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</si>
  <si>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</si>
  <si>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</si>
  <si>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</si>
  <si>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</si>
  <si>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</si>
  <si>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</si>
  <si>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</si>
  <si>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</si>
  <si>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</si>
  <si>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</si>
  <si>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</si>
  <si>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</si>
  <si>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</si>
  <si>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</si>
  <si>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</si>
  <si>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</si>
  <si>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</si>
  <si>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</si>
  <si>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</si>
  <si>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</si>
  <si>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</si>
  <si>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</si>
  <si>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</si>
  <si>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</si>
  <si>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</si>
  <si>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</si>
  <si>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</si>
  <si>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</si>
  <si>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</si>
  <si>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</si>
  <si>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</si>
  <si>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</si>
  <si>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</si>
  <si>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</si>
  <si>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</si>
  <si>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</si>
  <si>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</si>
  <si>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</si>
  <si>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</si>
  <si>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</si>
  <si>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</si>
  <si>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</si>
  <si>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</si>
  <si>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</si>
  <si>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</si>
  <si>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</si>
  <si>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</si>
  <si>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</si>
  <si>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</si>
  <si>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</si>
  <si>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</si>
  <si>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</si>
  <si>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</si>
  <si>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</si>
  <si>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</si>
  <si>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</si>
  <si>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</si>
  <si>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</si>
  <si>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</si>
  <si>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</si>
  <si>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</si>
  <si>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</si>
  <si>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</si>
  <si>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</si>
  <si>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</si>
  <si>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</si>
  <si>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</si>
  <si>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</si>
  <si>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</si>
  <si>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</si>
  <si>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</si>
  <si>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</si>
  <si>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</si>
  <si>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</si>
  <si>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</si>
  <si>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</si>
  <si>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</si>
  <si>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</si>
  <si>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</si>
  <si>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</si>
  <si>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</si>
  <si>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</si>
  <si>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</si>
  <si>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</si>
  <si>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</si>
  <si>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</si>
  <si>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</si>
  <si>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</si>
  <si>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</si>
  <si>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</si>
  <si>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</si>
  <si>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</si>
  <si>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</si>
  <si>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</si>
  <si>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</si>
  <si>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</si>
  <si>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</si>
  <si>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</si>
  <si>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</si>
  <si>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</si>
  <si>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</si>
  <si>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</si>
  <si>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</si>
  <si>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</si>
  <si>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</si>
  <si>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</si>
  <si>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</si>
  <si>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</si>
  <si>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</si>
  <si>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</si>
  <si>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</si>
  <si>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</si>
  <si>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</si>
  <si>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</si>
  <si>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</si>
  <si>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</si>
  <si>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</si>
  <si>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</si>
  <si>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</si>
  <si>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</si>
  <si>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</si>
  <si>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</si>
  <si>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</si>
  <si>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</si>
  <si>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</si>
  <si>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</si>
  <si>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</si>
  <si>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</si>
  <si>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</si>
  <si>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</si>
  <si>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</si>
  <si>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</si>
  <si>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</si>
  <si>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</si>
  <si>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</si>
  <si>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</si>
  <si>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</si>
  <si>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</si>
  <si>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</si>
  <si>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</si>
  <si>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</si>
  <si>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</si>
  <si>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</si>
  <si>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</si>
  <si>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</si>
  <si>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</si>
  <si>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</si>
  <si>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</si>
  <si>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</si>
  <si>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</si>
  <si>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</si>
  <si>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</si>
  <si>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</si>
  <si>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</si>
  <si>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</si>
  <si>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</si>
  <si>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</si>
  <si>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</si>
  <si>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</si>
  <si>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</si>
  <si>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</si>
  <si>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</si>
  <si>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</si>
  <si>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</si>
  <si>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</si>
  <si>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</si>
  <si>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</si>
  <si>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</si>
  <si>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</si>
  <si>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</si>
  <si>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</si>
  <si>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</si>
  <si>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</si>
  <si>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</si>
  <si>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</si>
  <si>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</si>
  <si>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</si>
  <si>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</si>
  <si>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</si>
  <si>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</si>
  <si>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</si>
  <si>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</si>
  <si>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</si>
  <si>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</si>
  <si>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</si>
  <si>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</si>
  <si>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</si>
  <si>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</si>
  <si>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</si>
  <si>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</si>
  <si>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</si>
  <si>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</si>
  <si>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</si>
  <si>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</si>
  <si>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</si>
  <si>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</si>
  <si>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</si>
  <si>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</si>
  <si>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</si>
  <si>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</si>
  <si>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</si>
  <si>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</si>
  <si>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</si>
  <si>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</si>
  <si>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</si>
  <si>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</si>
  <si>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</si>
  <si>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</si>
  <si>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</si>
  <si>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</si>
  <si>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</si>
  <si>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</si>
  <si>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</si>
  <si>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</si>
  <si>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</si>
  <si>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</si>
  <si>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</si>
  <si>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</si>
  <si>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</si>
  <si>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</si>
  <si>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</si>
  <si>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</si>
  <si>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</si>
  <si>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</si>
  <si>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</si>
  <si>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</si>
  <si>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</si>
  <si>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</si>
  <si>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</si>
  <si>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</si>
  <si>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</si>
  <si>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</si>
  <si>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</si>
  <si>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</si>
  <si>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</si>
  <si>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</si>
  <si>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</si>
  <si>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</si>
  <si>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</si>
  <si>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</si>
  <si>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</si>
  <si>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</si>
  <si>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</si>
  <si>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</si>
  <si>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</si>
  <si>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</si>
  <si>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</si>
  <si>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</si>
  <si>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</si>
  <si>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</si>
  <si>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</si>
  <si>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</si>
  <si>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</si>
  <si>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</si>
  <si>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</si>
  <si>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</si>
  <si>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</si>
  <si>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</si>
  <si>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</si>
  <si>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</si>
  <si>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</si>
  <si>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</si>
  <si>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</si>
  <si>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</si>
  <si>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</si>
  <si>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</si>
  <si>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</si>
  <si>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</si>
  <si>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</si>
  <si>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</si>
  <si>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</si>
  <si>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</si>
  <si>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</si>
  <si>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</si>
  <si>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</si>
  <si>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</si>
  <si>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</si>
  <si>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</si>
  <si>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</si>
  <si>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</si>
  <si>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</si>
  <si>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</si>
  <si>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</si>
  <si>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</si>
  <si>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</si>
  <si>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</si>
  <si>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</si>
  <si>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</si>
  <si>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</si>
  <si>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</si>
  <si>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</si>
  <si>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</si>
  <si>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</si>
  <si>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</si>
  <si>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</si>
  <si>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</si>
  <si>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</si>
  <si>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</si>
  <si>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</si>
  <si>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</si>
  <si>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</si>
  <si>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</si>
  <si>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</si>
  <si>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</si>
  <si>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</si>
  <si>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</si>
  <si>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</si>
  <si>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</si>
  <si>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</si>
  <si>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</si>
  <si>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</si>
  <si>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</si>
  <si>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</si>
  <si>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</si>
  <si>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</si>
  <si>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</si>
  <si>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</si>
  <si>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</si>
  <si>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</si>
  <si>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</si>
  <si>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</si>
  <si>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</si>
  <si>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</si>
  <si>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</si>
  <si>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</si>
  <si>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</si>
  <si>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</si>
  <si>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</si>
  <si>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</si>
  <si>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</si>
  <si>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</si>
  <si>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</si>
  <si>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</si>
  <si>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</si>
  <si>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</si>
  <si>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</si>
  <si>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</si>
  <si>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</si>
  <si>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</si>
  <si>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</si>
  <si>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</si>
  <si>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</si>
  <si>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</si>
  <si>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</si>
  <si>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</si>
  <si>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</si>
  <si>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</si>
  <si>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</si>
  <si>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</si>
  <si>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</si>
  <si>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</si>
  <si>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</si>
  <si>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</si>
  <si>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</si>
  <si>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</si>
  <si>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</si>
  <si>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</si>
  <si>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</si>
  <si>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</si>
  <si>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</si>
  <si>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</si>
  <si>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</si>
  <si>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</si>
  <si>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</si>
  <si>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</si>
  <si>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</si>
  <si>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</si>
  <si>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</si>
  <si>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</si>
  <si>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</si>
  <si>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</si>
  <si>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</si>
  <si>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</si>
  <si>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</si>
  <si>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</si>
  <si>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</si>
  <si>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</si>
  <si>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</si>
  <si>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</si>
  <si>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</si>
  <si>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</si>
  <si>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</si>
  <si>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</si>
  <si>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</si>
  <si>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</si>
  <si>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</si>
  <si>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</si>
  <si>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</si>
  <si>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</si>
  <si>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</si>
  <si>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</si>
  <si>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</si>
  <si>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</si>
  <si>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</si>
  <si>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</si>
  <si>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</si>
  <si>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</si>
  <si>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</si>
  <si>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</si>
  <si>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</si>
  <si>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</si>
  <si>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</si>
  <si>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</si>
  <si>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</si>
  <si>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</si>
  <si>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</si>
  <si>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</si>
  <si>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</si>
  <si>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</si>
  <si>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</si>
  <si>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</si>
  <si>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</si>
  <si>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</si>
  <si>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</si>
  <si>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</si>
  <si>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</si>
  <si>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</si>
  <si>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</si>
  <si>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</si>
  <si>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</si>
  <si>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</si>
  <si>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</si>
  <si>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</si>
  <si>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</si>
  <si>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</si>
  <si>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</si>
  <si>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</si>
  <si>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</si>
  <si>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</si>
  <si>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</si>
  <si>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</si>
  <si>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</si>
  <si>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</si>
  <si>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</si>
  <si>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</si>
  <si>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</si>
  <si>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</si>
  <si>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</si>
  <si>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</si>
  <si>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</si>
  <si>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</si>
  <si>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</si>
  <si>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</si>
  <si>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</si>
  <si>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</si>
  <si>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</si>
  <si>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</si>
  <si>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</si>
  <si>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</si>
  <si>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</si>
  <si>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</si>
  <si>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</si>
  <si>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</si>
  <si>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</si>
  <si>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</si>
  <si>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</si>
  <si>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</si>
  <si>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</si>
  <si>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</si>
  <si>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</si>
  <si>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</si>
  <si>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</si>
  <si>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</si>
  <si>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</si>
  <si>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</si>
  <si>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</si>
  <si>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</si>
  <si>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</si>
  <si>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</si>
  <si>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</si>
  <si>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</si>
  <si>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</si>
  <si>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</si>
  <si>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</si>
  <si>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</si>
  <si>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</si>
  <si>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</si>
  <si>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</si>
  <si>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</si>
  <si>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</si>
  <si>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</si>
  <si>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</si>
  <si>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</si>
  <si>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</si>
  <si>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</si>
  <si>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</si>
  <si>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</si>
  <si>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</si>
  <si>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</si>
  <si>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</si>
  <si>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</si>
  <si>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</si>
  <si>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</si>
  <si>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</si>
  <si>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</si>
  <si>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</si>
  <si>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</si>
  <si>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</si>
  <si>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</si>
  <si>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</si>
  <si>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</si>
  <si>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</si>
  <si>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</si>
  <si>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</si>
  <si>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</si>
  <si>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</si>
  <si>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</si>
  <si>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</si>
  <si>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</si>
  <si>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</si>
  <si>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</si>
  <si>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</si>
  <si>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</si>
  <si>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</si>
  <si>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</si>
  <si>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</si>
  <si>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</si>
  <si>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</si>
  <si>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</si>
  <si>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</si>
  <si>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</si>
  <si>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</si>
  <si>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</si>
  <si>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</si>
  <si>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</si>
  <si>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</si>
  <si>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</si>
  <si>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</si>
  <si>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</si>
  <si>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</si>
  <si>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</si>
  <si>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</si>
  <si>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</si>
  <si>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</si>
  <si>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</si>
  <si>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</si>
  <si>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</si>
  <si>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</si>
  <si>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</si>
  <si>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</si>
  <si>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</si>
  <si>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</si>
  <si>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</si>
  <si>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</si>
  <si>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</si>
  <si>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</si>
  <si>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</si>
  <si>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</si>
  <si>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</si>
  <si>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</si>
  <si>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</si>
  <si>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</si>
  <si>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</si>
  <si>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</si>
  <si>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</si>
  <si>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</si>
  <si>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</si>
  <si>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</si>
  <si>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</si>
  <si>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</si>
  <si>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</si>
  <si>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</si>
  <si>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</si>
  <si>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</si>
  <si>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</si>
  <si>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</si>
  <si>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</si>
  <si>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</si>
  <si>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</si>
  <si>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</si>
  <si>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</si>
  <si>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</si>
  <si>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</si>
  <si>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</si>
  <si>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</si>
  <si>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</si>
  <si>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</si>
  <si>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</si>
  <si>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</si>
  <si>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</si>
  <si>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</si>
  <si>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</si>
  <si>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</si>
  <si>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</si>
  <si>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</si>
  <si>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</si>
  <si>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</si>
  <si>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</si>
  <si>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</si>
  <si>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</si>
  <si>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</si>
  <si>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</si>
  <si>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</si>
  <si>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</si>
  <si>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</si>
  <si>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</si>
  <si>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</si>
  <si>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</si>
  <si>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</si>
  <si>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</si>
  <si>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</si>
  <si>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</si>
  <si>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</si>
  <si>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</si>
  <si>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</si>
  <si>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</si>
  <si>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</si>
  <si>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</si>
  <si>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</si>
  <si>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</si>
  <si>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</si>
  <si>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</si>
  <si>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</si>
  <si>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</si>
  <si>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</si>
  <si>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</si>
  <si>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</si>
  <si>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</si>
  <si>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</si>
  <si>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</si>
  <si>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</si>
  <si>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</si>
  <si>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</si>
  <si>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</si>
  <si>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</si>
  <si>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</si>
  <si>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</si>
  <si>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</si>
  <si>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</si>
  <si>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</si>
  <si>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</si>
  <si>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</si>
  <si>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</si>
  <si>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</si>
  <si>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</si>
  <si>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</si>
  <si>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</si>
  <si>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</si>
  <si>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</si>
  <si>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</si>
  <si>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</si>
  <si>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</si>
  <si>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</si>
  <si>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</si>
  <si>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</si>
  <si>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</si>
  <si>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</si>
  <si>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</si>
  <si>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</si>
  <si>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</si>
  <si>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</si>
  <si>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</si>
  <si>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</si>
  <si>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</si>
  <si>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</si>
  <si>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</si>
  <si>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</si>
  <si>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</si>
  <si>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</si>
  <si>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</si>
  <si>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</si>
  <si>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</si>
  <si>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</si>
  <si>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</si>
  <si>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</si>
  <si>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</si>
  <si>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</si>
  <si>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</si>
  <si>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</si>
  <si>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</si>
  <si>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</si>
  <si>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</si>
  <si>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</si>
  <si>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</si>
  <si>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</si>
  <si>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</si>
  <si>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</si>
  <si>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</si>
  <si>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</si>
  <si>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</si>
  <si>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</si>
  <si>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</si>
  <si>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</si>
  <si>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</si>
  <si>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</si>
  <si>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</si>
  <si>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</si>
  <si>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</si>
  <si>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</si>
  <si>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</si>
  <si>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</si>
  <si>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</si>
  <si>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</si>
  <si>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</si>
  <si>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</si>
  <si>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</si>
  <si>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</si>
  <si>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</si>
  <si>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</si>
  <si>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</si>
  <si>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</si>
  <si>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</si>
  <si>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</si>
  <si>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</si>
  <si>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</si>
  <si>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</si>
  <si>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</si>
  <si>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</si>
  <si>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</si>
  <si>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</si>
  <si>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</si>
  <si>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</si>
  <si>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</si>
  <si>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</si>
  <si>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</si>
  <si>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</si>
  <si>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</si>
  <si>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</si>
  <si>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</si>
  <si>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</si>
  <si>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</si>
  <si>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</si>
  <si>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</si>
  <si>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</si>
  <si>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</si>
  <si>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</si>
  <si>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</si>
  <si>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</si>
  <si>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</si>
  <si>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</si>
  <si>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</si>
  <si>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</si>
  <si>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</si>
  <si>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</si>
  <si>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</si>
  <si>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</si>
  <si>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</si>
  <si>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</si>
  <si>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</si>
  <si>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</si>
  <si>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</si>
  <si>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</si>
  <si>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</si>
  <si>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</si>
  <si>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</si>
  <si>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</si>
  <si>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</si>
  <si>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</si>
  <si>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</si>
  <si>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</si>
  <si>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</si>
  <si>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</si>
  <si>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</si>
  <si>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</si>
  <si>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</si>
  <si>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</si>
  <si>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</si>
  <si>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</si>
  <si>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</si>
  <si>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</si>
  <si>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</si>
  <si>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</si>
  <si>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</si>
  <si>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</si>
  <si>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</si>
  <si>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</si>
  <si>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</si>
  <si>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</si>
  <si>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</si>
  <si>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</si>
  <si>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</si>
  <si>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</si>
  <si>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</si>
  <si>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</si>
  <si>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</si>
  <si>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</si>
  <si>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</si>
  <si>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</si>
  <si>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</si>
  <si>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</si>
  <si>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</si>
  <si>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</si>
  <si>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</si>
  <si>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</si>
  <si>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</si>
  <si>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</si>
  <si>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</si>
  <si>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</si>
  <si>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</si>
  <si>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</si>
  <si>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</si>
  <si>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</si>
  <si>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</si>
  <si>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</si>
  <si>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</si>
  <si>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</si>
  <si>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</si>
  <si>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</si>
  <si>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</si>
  <si>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</si>
  <si>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</si>
  <si>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</si>
  <si>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</si>
  <si>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</si>
  <si>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</si>
  <si>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</si>
  <si>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</si>
  <si>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</si>
  <si>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</si>
  <si>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</si>
  <si>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</si>
  <si>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</si>
  <si>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</si>
  <si>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</si>
  <si>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</si>
  <si>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</si>
  <si>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</si>
  <si>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</si>
  <si>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</si>
  <si>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</si>
  <si>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</si>
  <si>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</si>
  <si>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</si>
  <si>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</si>
  <si>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</si>
  <si>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</si>
  <si>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</si>
  <si>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</si>
  <si>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</si>
  <si>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</si>
  <si>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</si>
  <si>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</si>
  <si>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</si>
  <si>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</si>
  <si>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</si>
  <si>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</si>
  <si>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</si>
  <si>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</si>
  <si>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</si>
  <si>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</si>
  <si>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</si>
  <si>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</si>
  <si>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</si>
  <si>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</si>
  <si>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</si>
  <si>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</si>
  <si>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</si>
  <si>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</si>
  <si>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</si>
  <si>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</si>
  <si>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</si>
  <si>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</si>
  <si>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</si>
  <si>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</si>
  <si>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</si>
  <si>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</si>
  <si>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</si>
  <si>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</si>
  <si>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</si>
  <si>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</si>
  <si>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</si>
  <si>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</si>
  <si>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</si>
  <si>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</si>
  <si>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</si>
  <si>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</si>
  <si>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</si>
  <si>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</si>
  <si>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</si>
  <si>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</si>
  <si>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</si>
  <si>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</si>
  <si>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</si>
  <si>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</si>
  <si>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</si>
  <si>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</si>
  <si>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</si>
  <si>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</si>
  <si>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</si>
  <si>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</si>
  <si>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</si>
  <si>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</si>
  <si>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</si>
  <si>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</si>
  <si>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</si>
  <si>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</si>
  <si>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</si>
  <si>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</si>
  <si>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</si>
  <si>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</si>
  <si>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</si>
  <si>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</si>
  <si>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</si>
  <si>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</si>
  <si>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</si>
  <si>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</si>
  <si>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</si>
  <si>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</si>
  <si>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</si>
  <si>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</si>
  <si>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</si>
  <si>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</si>
  <si>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</si>
  <si>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</si>
  <si>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</si>
  <si>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</si>
  <si>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</si>
  <si>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</si>
  <si>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</si>
  <si>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</si>
  <si>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</si>
  <si>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</si>
  <si>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</si>
  <si>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</si>
  <si>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</si>
  <si>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</si>
  <si>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</si>
  <si>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</si>
  <si>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</si>
  <si>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</si>
  <si>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</si>
  <si>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</si>
  <si>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</si>
  <si>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</si>
  <si>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</si>
  <si>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</si>
  <si>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</si>
  <si>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</si>
  <si>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</si>
  <si>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</si>
  <si>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</si>
  <si>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</si>
  <si>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</si>
  <si>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</si>
  <si>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</si>
  <si>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</si>
  <si>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</si>
  <si>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</si>
  <si>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</si>
  <si>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</si>
  <si>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</si>
  <si>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</si>
  <si>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</si>
  <si>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</si>
  <si>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</si>
  <si>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</si>
  <si>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</si>
  <si>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</si>
  <si>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</si>
  <si>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</si>
  <si>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</si>
  <si>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</si>
  <si>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</si>
  <si>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</si>
  <si>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</si>
  <si>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</si>
  <si>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</si>
  <si>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</si>
  <si>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</si>
  <si>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</si>
  <si>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</si>
  <si>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</si>
  <si>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</si>
  <si>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</si>
  <si>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</si>
  <si>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</si>
  <si>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</si>
  <si>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</si>
  <si>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</si>
  <si>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</si>
  <si>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</si>
  <si>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</si>
  <si>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</si>
  <si>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</si>
  <si>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</si>
  <si>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</si>
  <si>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</si>
  <si>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</si>
  <si>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</si>
  <si>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</si>
  <si>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</si>
  <si>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</si>
  <si>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</si>
  <si>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</si>
  <si>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</si>
  <si>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</si>
  <si>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</si>
  <si>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</si>
  <si>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</si>
  <si>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</si>
  <si>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</si>
  <si>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</si>
  <si>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</si>
  <si>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</si>
  <si>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</si>
  <si>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</si>
  <si>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</si>
  <si>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</si>
  <si>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</si>
  <si>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</si>
  <si>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</si>
  <si>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</si>
  <si>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</si>
  <si>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</si>
  <si>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</si>
  <si>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</si>
  <si>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</si>
  <si>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</si>
  <si>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</si>
  <si>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</si>
  <si>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</si>
  <si>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</si>
  <si>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</si>
  <si>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</si>
  <si>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</si>
  <si>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</si>
  <si>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</si>
  <si>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</si>
  <si>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</si>
  <si>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</si>
  <si>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</si>
  <si>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</si>
  <si>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</si>
  <si>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</si>
  <si>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</si>
  <si>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</si>
  <si>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</si>
  <si>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</si>
  <si>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</si>
  <si>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</si>
  <si>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</si>
  <si>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</si>
  <si>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</si>
  <si>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</si>
  <si>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</si>
  <si>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</si>
  <si>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</si>
  <si>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</si>
  <si>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</si>
  <si>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</si>
  <si>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</si>
  <si>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</si>
  <si>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</si>
  <si>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</si>
  <si>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</si>
  <si>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</si>
  <si>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</si>
  <si>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</si>
  <si>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</si>
  <si>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</si>
  <si>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</si>
  <si>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</si>
  <si>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</si>
  <si>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</si>
  <si>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</si>
  <si>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</si>
  <si>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</si>
  <si>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</si>
  <si>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</si>
  <si>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</si>
  <si>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</si>
  <si>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</si>
  <si>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</si>
  <si>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</si>
  <si>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</si>
  <si>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</si>
  <si>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</si>
  <si>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</si>
  <si>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</si>
  <si>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</si>
  <si>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</si>
  <si>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</si>
  <si>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</si>
  <si>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</si>
  <si>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</si>
  <si>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</si>
  <si>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</si>
  <si>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</si>
  <si>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</si>
  <si>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</si>
  <si>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</si>
  <si>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</si>
  <si>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</si>
  <si>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</si>
  <si>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</si>
  <si>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</si>
  <si>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</si>
  <si>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</si>
  <si>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</si>
  <si>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</si>
  <si>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</si>
  <si>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</si>
  <si>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</si>
  <si>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</si>
  <si>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</si>
  <si>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</si>
  <si>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</si>
  <si>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</si>
  <si>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</si>
  <si>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</si>
  <si>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</si>
  <si>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</si>
  <si>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</si>
  <si>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</si>
  <si>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</si>
  <si>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</si>
  <si>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</si>
  <si>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</si>
  <si>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</si>
  <si>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</si>
  <si>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</si>
  <si>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</si>
  <si>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</si>
  <si>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</si>
  <si>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</si>
  <si>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</si>
  <si>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</si>
  <si>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</si>
  <si>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</si>
  <si>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</si>
  <si>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</si>
  <si>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</si>
  <si>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</si>
  <si>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</si>
  <si>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</si>
  <si>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</si>
  <si>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</si>
  <si>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</si>
  <si>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</si>
  <si>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</si>
  <si>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</si>
  <si>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</si>
  <si>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</si>
  <si>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</si>
  <si>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</si>
  <si>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</si>
  <si>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</si>
  <si>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</si>
  <si>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</si>
  <si>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</si>
  <si>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</si>
  <si>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</si>
  <si>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</si>
  <si>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</si>
  <si>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</si>
  <si>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</si>
  <si>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</si>
  <si>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</si>
  <si>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</si>
  <si>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</si>
  <si>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</si>
  <si>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</si>
  <si>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</si>
  <si>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</si>
  <si>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</si>
  <si>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</si>
  <si>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</si>
  <si>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</si>
  <si>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</si>
  <si>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</si>
  <si>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</si>
  <si>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</si>
  <si>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</si>
  <si>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</si>
  <si>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</si>
  <si>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</si>
  <si>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</si>
  <si>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</si>
  <si>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</si>
  <si>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</si>
  <si>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</si>
  <si>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</si>
  <si>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</si>
  <si>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</si>
  <si>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</si>
  <si>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</si>
  <si>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</si>
  <si>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</si>
  <si>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</si>
  <si>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</si>
  <si>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</si>
  <si>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</si>
  <si>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</si>
  <si>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</si>
  <si>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</si>
  <si>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</si>
  <si>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</si>
  <si>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</si>
  <si>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</si>
  <si>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</si>
  <si>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</si>
  <si>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</si>
  <si>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</si>
  <si>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</si>
  <si>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</si>
  <si>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</si>
  <si>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</si>
  <si>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</si>
  <si>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</si>
  <si>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</si>
  <si>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</si>
  <si>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</si>
  <si>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</si>
  <si>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</si>
  <si>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</si>
  <si>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</si>
  <si>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</si>
  <si>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</si>
  <si>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</si>
  <si>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</si>
  <si>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</si>
  <si>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</si>
  <si>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</si>
  <si>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</si>
  <si>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</si>
  <si>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</si>
  <si>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</si>
  <si>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</si>
  <si>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</si>
  <si>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</si>
  <si>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</si>
  <si>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</si>
  <si>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</si>
  <si>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</si>
  <si>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</si>
  <si>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</si>
  <si>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</si>
  <si>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</si>
  <si>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</si>
  <si>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</si>
  <si>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</si>
  <si>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</si>
  <si>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</si>
  <si>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</si>
  <si>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</si>
  <si>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</si>
  <si>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</si>
  <si>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</si>
  <si>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</si>
  <si>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</si>
  <si>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</si>
  <si>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</si>
  <si>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</si>
  <si>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</si>
  <si>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</si>
  <si>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</si>
  <si>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</si>
  <si>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</si>
  <si>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</si>
  <si>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</si>
  <si>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</si>
  <si>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</si>
  <si>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</si>
  <si>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</si>
  <si>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</si>
  <si>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</si>
  <si>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</si>
  <si>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</si>
  <si>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</si>
  <si>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</si>
  <si>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</si>
  <si>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</si>
  <si>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</si>
  <si>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</si>
  <si>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</si>
  <si>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</si>
  <si>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</si>
  <si>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</si>
  <si>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</si>
  <si>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</si>
  <si>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</si>
  <si>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</si>
  <si>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</si>
  <si>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</si>
  <si>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</si>
  <si>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</si>
  <si>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</si>
  <si>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</si>
  <si>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</si>
  <si>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</si>
  <si>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</si>
  <si>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</si>
  <si>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</si>
  <si>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</si>
  <si>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</si>
  <si>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</si>
  <si>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</si>
  <si>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</si>
  <si>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</si>
  <si>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</si>
  <si>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</si>
  <si>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</si>
  <si>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</si>
  <si>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</si>
  <si>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</si>
  <si>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</si>
  <si>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</si>
  <si>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</si>
  <si>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</si>
  <si>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</si>
  <si>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</si>
  <si>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</si>
  <si>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</si>
  <si>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</si>
  <si>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</si>
  <si>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</si>
  <si>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</si>
  <si>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</si>
  <si>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</si>
  <si>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</si>
  <si>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</si>
  <si>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</si>
  <si>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</si>
  <si>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</si>
  <si>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</si>
  <si>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</si>
  <si>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</si>
  <si>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</si>
  <si>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</si>
  <si>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</si>
  <si>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</si>
  <si>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</si>
  <si>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</si>
  <si>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</si>
  <si>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</si>
  <si>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</si>
  <si>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</si>
  <si>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</si>
  <si>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</si>
  <si>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</si>
  <si>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</si>
  <si>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</si>
  <si>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</si>
  <si>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</si>
  <si>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</si>
  <si>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</si>
  <si>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</si>
  <si>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</si>
  <si>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</si>
  <si>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</si>
  <si>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</si>
  <si>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</si>
  <si>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</si>
  <si>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</si>
  <si>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</si>
  <si>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</si>
  <si>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</si>
  <si>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</si>
  <si>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</si>
  <si>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</si>
  <si>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</si>
  <si>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</si>
  <si>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</si>
  <si>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</si>
  <si>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</si>
  <si>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</si>
  <si>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</si>
  <si>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</si>
  <si>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</si>
  <si>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</si>
  <si>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</si>
  <si>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</si>
  <si>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</si>
  <si>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</si>
  <si>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</si>
  <si>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</si>
  <si>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</si>
  <si>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</si>
  <si>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</si>
  <si>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</si>
  <si>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</si>
  <si>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</si>
  <si>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</si>
  <si>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</si>
  <si>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</si>
  <si>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</si>
  <si>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</si>
  <si>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</si>
  <si>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</si>
  <si>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</si>
  <si>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</si>
  <si>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</si>
  <si>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</si>
  <si>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</si>
  <si>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</si>
  <si>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</si>
  <si>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</si>
  <si>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</si>
  <si>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</si>
  <si>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</si>
  <si>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</si>
  <si>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</si>
  <si>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</si>
  <si>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</si>
  <si>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</si>
  <si>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</si>
  <si>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</si>
  <si>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</si>
  <si>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</si>
  <si>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</si>
  <si>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</si>
  <si>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</si>
  <si>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</si>
  <si>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</si>
  <si>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</si>
  <si>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</si>
  <si>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</si>
  <si>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</si>
  <si>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</si>
  <si>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</si>
  <si>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</si>
  <si>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</si>
  <si>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</si>
  <si>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</si>
  <si>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</si>
  <si>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</si>
  <si>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</si>
  <si>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</si>
  <si>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</si>
  <si>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</si>
  <si>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</si>
  <si>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</si>
  <si>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</si>
  <si>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</si>
  <si>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</si>
  <si>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</si>
  <si>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</si>
  <si>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</si>
  <si>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</si>
  <si>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</si>
  <si>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</si>
  <si>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</si>
  <si>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</si>
  <si>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</si>
  <si>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</si>
  <si>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</si>
  <si>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</si>
  <si>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</si>
  <si>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</si>
  <si>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</si>
  <si>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</si>
  <si>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</si>
  <si>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</si>
  <si>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</si>
  <si>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</si>
  <si>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</si>
  <si>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</si>
  <si>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</si>
  <si>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</si>
  <si>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</si>
  <si>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</si>
  <si>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</si>
  <si>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</si>
  <si>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</si>
  <si>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</si>
  <si>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</si>
  <si>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</si>
  <si>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</si>
  <si>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</si>
  <si>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</si>
  <si>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</si>
  <si>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</si>
  <si>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</si>
  <si>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</si>
  <si>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</si>
  <si>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</si>
  <si>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</si>
  <si>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</si>
  <si>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</si>
  <si>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</si>
  <si>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</si>
  <si>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</si>
  <si>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</si>
  <si>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</si>
  <si>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</si>
  <si>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</si>
  <si>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</si>
  <si>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</si>
  <si>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</si>
  <si>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</si>
  <si>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</si>
  <si>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</si>
  <si>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</si>
  <si>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</si>
  <si>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</si>
  <si>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</si>
  <si>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</si>
  <si>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</si>
  <si>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</si>
  <si>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</si>
  <si>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</si>
  <si>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</si>
  <si>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</si>
  <si>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</si>
  <si>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</si>
  <si>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</si>
  <si>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</si>
  <si>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</si>
  <si>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</si>
  <si>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</si>
  <si>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</si>
  <si>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</si>
  <si>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</si>
  <si>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</si>
  <si>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</si>
  <si>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</si>
  <si>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</si>
  <si>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</si>
  <si>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</si>
  <si>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</si>
  <si>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</si>
  <si>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</si>
  <si>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</si>
  <si>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</si>
  <si>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</si>
  <si>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</si>
  <si>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</si>
  <si>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</si>
  <si>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</si>
  <si>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</si>
  <si>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</si>
  <si>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</si>
  <si>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</si>
  <si>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</si>
  <si>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</si>
  <si>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</si>
  <si>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</si>
  <si>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</si>
  <si>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</si>
  <si>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</si>
  <si>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</si>
  <si>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</si>
  <si>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</si>
  <si>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</si>
  <si>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</si>
  <si>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</si>
  <si>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</si>
  <si>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</si>
  <si>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</si>
  <si>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</si>
  <si>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</si>
  <si>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</si>
  <si>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</si>
  <si>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</si>
  <si>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</si>
  <si>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</si>
  <si>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</si>
  <si>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</si>
  <si>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</si>
  <si>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</si>
  <si>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</si>
  <si>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</si>
  <si>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</si>
  <si>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</si>
  <si>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</si>
  <si>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</si>
  <si>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</si>
  <si>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</si>
  <si>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</si>
  <si>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</si>
  <si>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</si>
  <si>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</si>
  <si>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</si>
  <si>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</si>
  <si>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</si>
  <si>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</si>
  <si>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</si>
  <si>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</si>
  <si>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</si>
  <si>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</si>
  <si>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</si>
  <si>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</si>
  <si>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</si>
  <si>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</si>
  <si>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</si>
  <si>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</si>
  <si>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</si>
  <si>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</si>
  <si>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</si>
  <si>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</si>
  <si>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</si>
  <si>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</si>
  <si>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</si>
  <si>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</si>
  <si>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</si>
  <si>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</si>
  <si>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</si>
  <si>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</si>
  <si>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</si>
  <si>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</si>
  <si>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</si>
  <si>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</si>
  <si>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</si>
  <si>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</si>
  <si>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</si>
  <si>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</si>
  <si>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</si>
  <si>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</si>
  <si>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</si>
  <si>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</si>
  <si>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</si>
  <si>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</si>
  <si>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</si>
  <si>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</si>
  <si>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</si>
  <si>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</si>
  <si>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</si>
  <si>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</si>
  <si>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</si>
  <si>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</si>
  <si>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</si>
  <si>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</si>
  <si>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</si>
  <si>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</si>
  <si>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</si>
  <si>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</si>
  <si>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</si>
  <si>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</si>
  <si>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</si>
  <si>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</si>
  <si>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</si>
  <si>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</si>
  <si>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</si>
  <si>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</si>
  <si>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</si>
  <si>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</si>
  <si>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</si>
  <si>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</si>
  <si>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</si>
  <si>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</si>
  <si>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</si>
  <si>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</si>
  <si>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</si>
  <si>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</si>
  <si>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</si>
  <si>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</si>
  <si>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</si>
  <si>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</si>
  <si>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</si>
  <si>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</si>
  <si>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</si>
  <si>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</si>
  <si>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</si>
  <si>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</si>
  <si>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</si>
  <si>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</si>
  <si>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</si>
  <si>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</si>
  <si>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</si>
  <si>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</si>
  <si>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</si>
  <si>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</si>
  <si>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</si>
  <si>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</si>
  <si>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</si>
  <si>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</si>
  <si>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</si>
  <si>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</si>
  <si>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</si>
  <si>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</si>
  <si>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</si>
  <si>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</si>
  <si>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</si>
  <si>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</si>
  <si>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</si>
  <si>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</si>
  <si>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</si>
  <si>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</si>
  <si>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</si>
  <si>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</si>
  <si>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</si>
  <si>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</si>
  <si>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</si>
  <si>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</si>
  <si>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</si>
  <si>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</si>
  <si>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</si>
  <si>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</si>
  <si>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</si>
  <si>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</si>
  <si>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</si>
  <si>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</si>
  <si>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</si>
  <si>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</si>
  <si>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</si>
  <si>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</si>
  <si>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</si>
  <si>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</si>
  <si>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</si>
  <si>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</si>
  <si>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</si>
  <si>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</si>
  <si>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</si>
  <si>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</si>
  <si>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</si>
  <si>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</si>
  <si>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</si>
  <si>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</si>
  <si>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</si>
  <si>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</si>
  <si>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</si>
  <si>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</si>
  <si>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</si>
  <si>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</si>
  <si>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</si>
  <si>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</si>
  <si>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</si>
  <si>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</si>
  <si>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</si>
  <si>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</si>
  <si>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</si>
  <si>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</si>
  <si>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</si>
  <si>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</si>
  <si>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</si>
  <si>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</si>
  <si>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</si>
  <si>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</si>
  <si>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</si>
  <si>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</si>
  <si>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</si>
  <si>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</si>
  <si>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</si>
  <si>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</si>
  <si>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</si>
  <si>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</si>
  <si>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</si>
  <si>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</si>
  <si>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</si>
  <si>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</si>
  <si>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</si>
  <si>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</si>
  <si>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</si>
  <si>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</si>
  <si>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</si>
  <si>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</si>
  <si>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</si>
  <si>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</si>
  <si>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</si>
  <si>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</si>
  <si>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</si>
  <si>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</si>
  <si>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</si>
  <si>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</si>
  <si>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</si>
  <si>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</si>
  <si>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</si>
  <si>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</si>
  <si>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</si>
  <si>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</si>
  <si>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</si>
  <si>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</si>
  <si>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</si>
  <si>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</si>
  <si>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</si>
  <si>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</si>
  <si>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</si>
  <si>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</si>
  <si>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</si>
  <si>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</si>
  <si>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</si>
  <si>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</si>
  <si>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</si>
  <si>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</si>
  <si>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</si>
  <si>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</si>
  <si>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</si>
  <si>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</si>
  <si>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</si>
  <si>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</si>
  <si>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</si>
  <si>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</si>
  <si>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</si>
  <si>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</si>
  <si>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</si>
  <si>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</si>
  <si>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</si>
  <si>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</si>
  <si>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</si>
  <si>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</si>
  <si>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</si>
  <si>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</si>
  <si>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</si>
  <si>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</si>
  <si>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</si>
  <si>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</si>
  <si>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</si>
  <si>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</si>
  <si>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</si>
  <si>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</si>
  <si>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</si>
  <si>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</si>
  <si>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</si>
  <si>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</si>
  <si>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</si>
  <si>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</si>
  <si>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</si>
  <si>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</si>
  <si>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</si>
  <si>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</si>
  <si>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</si>
  <si>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</si>
  <si>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</si>
  <si>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</si>
  <si>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</si>
  <si>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</si>
  <si>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</si>
  <si>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</si>
  <si>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</si>
  <si>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</si>
  <si>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</si>
  <si>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</si>
  <si>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</si>
  <si>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</si>
  <si>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</si>
  <si>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</si>
  <si>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</si>
  <si>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</si>
  <si>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</si>
  <si>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</si>
  <si>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</si>
  <si>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</si>
  <si>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</si>
  <si>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</si>
  <si>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</si>
  <si>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</si>
  <si>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</si>
  <si>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</si>
  <si>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</si>
  <si>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</si>
  <si>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</si>
  <si>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</si>
  <si>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</si>
  <si>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</si>
  <si>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</si>
  <si>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</si>
  <si>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</si>
  <si>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</si>
  <si>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</si>
  <si>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</si>
  <si>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</si>
  <si>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</si>
  <si>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</si>
  <si>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</si>
  <si>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</si>
  <si>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</si>
  <si>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</si>
  <si>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</si>
  <si>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</si>
  <si>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</si>
  <si>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</si>
  <si>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</si>
  <si>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</si>
  <si>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</si>
  <si>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</si>
  <si>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</si>
  <si>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</si>
  <si>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</si>
  <si>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</si>
  <si>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</si>
  <si>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</si>
  <si>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</si>
  <si>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</si>
  <si>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</si>
  <si>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</si>
  <si>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</si>
  <si>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</si>
  <si>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</si>
  <si>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</si>
  <si>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</si>
  <si>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</si>
  <si>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</si>
  <si>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</si>
  <si>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</si>
  <si>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</si>
  <si>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</si>
  <si>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</si>
  <si>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</si>
  <si>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</si>
  <si>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</si>
  <si>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</si>
  <si>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</si>
  <si>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</si>
  <si>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</si>
  <si>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</si>
  <si>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</si>
  <si>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</si>
  <si>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</si>
  <si>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</si>
  <si>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</si>
  <si>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</si>
  <si>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</si>
  <si>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</si>
  <si>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</si>
  <si>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</si>
  <si>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</si>
  <si>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</si>
  <si>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</si>
  <si>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</si>
  <si>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</si>
  <si>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</si>
  <si>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</si>
  <si>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</si>
  <si>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</si>
  <si>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</si>
  <si>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</si>
  <si>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</si>
  <si>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</si>
  <si>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</si>
  <si>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</si>
  <si>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</si>
  <si>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</si>
  <si>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</si>
  <si>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</si>
  <si>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</si>
  <si>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</si>
  <si>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</si>
  <si>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</si>
  <si>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</si>
  <si>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</si>
  <si>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</si>
  <si>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</si>
  <si>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</si>
  <si>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</si>
  <si>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</si>
  <si>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</si>
  <si>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</si>
  <si>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</si>
  <si>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</si>
  <si>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</si>
  <si>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</si>
  <si>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</si>
  <si>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</si>
  <si>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</si>
  <si>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</si>
  <si>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</si>
  <si>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</si>
  <si>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</si>
  <si>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</si>
  <si>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</si>
  <si>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</si>
  <si>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</si>
  <si>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</si>
  <si>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</si>
  <si>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</si>
  <si>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</si>
  <si>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</si>
  <si>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</si>
  <si>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</si>
  <si>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</si>
  <si>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</si>
  <si>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</si>
  <si>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</si>
  <si>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</si>
  <si>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</si>
  <si>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</si>
  <si>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</si>
  <si>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</si>
  <si>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</si>
  <si>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</si>
  <si>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</si>
  <si>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</si>
  <si>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</si>
  <si>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</si>
  <si>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</si>
  <si>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</si>
  <si>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</si>
  <si>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</si>
  <si>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</si>
  <si>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</si>
  <si>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</si>
  <si>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</si>
  <si>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</si>
  <si>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</si>
  <si>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</si>
  <si>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</si>
  <si>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</si>
  <si>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</si>
  <si>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</si>
  <si>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</si>
  <si>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</si>
  <si>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</si>
  <si>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</si>
  <si>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</si>
  <si>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</si>
  <si>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</si>
  <si>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</si>
  <si>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</si>
  <si>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</si>
  <si>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</si>
  <si>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</si>
  <si>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</si>
  <si>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</si>
  <si>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</si>
  <si>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</si>
  <si>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</si>
  <si>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</si>
  <si>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</si>
  <si>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</si>
  <si>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</si>
  <si>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</si>
  <si>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</si>
  <si>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</si>
  <si>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</si>
  <si>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</si>
  <si>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</si>
  <si>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</si>
  <si>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</si>
  <si>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</si>
  <si>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</si>
  <si>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</si>
  <si>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</si>
  <si>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</si>
  <si>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</si>
  <si>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</si>
  <si>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</si>
  <si>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</si>
  <si>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</si>
  <si>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</si>
  <si>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</si>
  <si>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</si>
  <si>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</si>
  <si>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</si>
  <si>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</si>
  <si>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</si>
  <si>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</si>
  <si>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</si>
  <si>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</si>
  <si>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</si>
  <si>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</si>
  <si>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</si>
  <si>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</si>
  <si>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</si>
  <si>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</si>
  <si>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</si>
  <si>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</si>
  <si>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</si>
  <si>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</si>
  <si>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</si>
  <si>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</si>
  <si>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</si>
  <si>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</si>
  <si>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</si>
  <si>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</si>
  <si>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</si>
  <si>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</si>
  <si>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</si>
  <si>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</si>
  <si>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</si>
  <si>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</si>
  <si>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</si>
  <si>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</si>
  <si>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</si>
  <si>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</si>
  <si>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</si>
  <si>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</si>
  <si>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</si>
  <si>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</si>
  <si>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</si>
  <si>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</si>
  <si>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</si>
  <si>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</si>
  <si>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</si>
  <si>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</si>
  <si>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</si>
  <si>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</si>
  <si>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</si>
  <si>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</si>
  <si>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</si>
  <si>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</si>
  <si>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</si>
  <si>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</si>
  <si>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</si>
  <si>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</si>
  <si>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</si>
  <si>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</si>
  <si>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</si>
  <si>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</si>
  <si>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</si>
  <si>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</si>
  <si>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</si>
  <si>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</si>
  <si>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</si>
  <si>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</si>
  <si>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</si>
  <si>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</si>
  <si>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</si>
  <si>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</si>
  <si>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</si>
  <si>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</si>
  <si>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</si>
  <si>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</si>
  <si>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</si>
  <si>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</si>
  <si>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</si>
  <si>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</si>
  <si>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</si>
  <si>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</si>
  <si>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</si>
  <si>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</si>
  <si>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</si>
  <si>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</si>
  <si>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</si>
  <si>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</si>
  <si>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</si>
  <si>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</si>
  <si>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</si>
  <si>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</si>
  <si>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</si>
  <si>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</si>
  <si>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</si>
  <si>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</si>
  <si>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</si>
  <si>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</si>
  <si>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</si>
  <si>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</si>
  <si>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</si>
  <si>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</si>
  <si>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</si>
  <si>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</si>
  <si>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</si>
  <si>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</si>
  <si>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</si>
  <si>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</si>
  <si>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</si>
  <si>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</si>
  <si>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</si>
  <si>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</si>
  <si>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</si>
  <si>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</si>
  <si>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</si>
  <si>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</si>
  <si>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</si>
  <si>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</si>
  <si>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</si>
  <si>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</si>
  <si>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</si>
  <si>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</si>
  <si>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</si>
  <si>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</si>
  <si>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</si>
  <si>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</si>
  <si>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</si>
  <si>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</si>
  <si>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</si>
  <si>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</si>
  <si>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</si>
  <si>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</si>
  <si>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</si>
  <si>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</si>
  <si>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</si>
  <si>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</si>
  <si>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</si>
  <si>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</si>
  <si>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</si>
  <si>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</si>
  <si>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</si>
  <si>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</si>
  <si>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</si>
  <si>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</si>
  <si>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</si>
  <si>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</si>
  <si>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</si>
  <si>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</si>
  <si>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</si>
  <si>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</si>
  <si>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</si>
  <si>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</si>
  <si>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</si>
  <si>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</si>
  <si>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</si>
  <si>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</si>
  <si>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</si>
  <si>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</si>
  <si>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</si>
  <si>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</si>
  <si>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</si>
  <si>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</si>
  <si>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</si>
  <si>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</si>
  <si>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</si>
  <si>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</si>
  <si>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</si>
  <si>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</si>
  <si>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</si>
  <si>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</si>
  <si>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</si>
  <si>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</si>
  <si>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</si>
  <si>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</si>
  <si>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</si>
  <si>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</si>
  <si>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</si>
  <si>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</si>
  <si>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</si>
  <si>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</si>
  <si>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</si>
  <si>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</si>
  <si>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</si>
  <si>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</si>
  <si>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</si>
  <si>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</si>
  <si>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</si>
  <si>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</si>
  <si>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</si>
  <si>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</si>
  <si>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</si>
  <si>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</si>
  <si>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</si>
  <si>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</si>
  <si>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</si>
  <si>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</si>
  <si>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</si>
  <si>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</si>
  <si>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</si>
  <si>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</si>
  <si>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</si>
  <si>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</si>
  <si>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</si>
  <si>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</si>
  <si>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</si>
  <si>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</si>
  <si>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</si>
  <si>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</si>
  <si>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</si>
  <si>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</si>
  <si>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</si>
  <si>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</si>
  <si>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</si>
  <si>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</si>
  <si>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</si>
  <si>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</si>
  <si>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</si>
  <si>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</si>
  <si>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</si>
  <si>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</si>
  <si>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</si>
  <si>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</si>
  <si>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</si>
  <si>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</si>
  <si>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</si>
  <si>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</si>
  <si>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</si>
  <si>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</si>
  <si>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</si>
  <si>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</si>
  <si>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</si>
  <si>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</si>
  <si>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</si>
  <si>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</si>
  <si>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</si>
  <si>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</si>
  <si>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</si>
  <si>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</si>
  <si>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</si>
  <si>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</si>
  <si>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</si>
  <si>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</si>
  <si>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</si>
  <si>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</si>
  <si>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</si>
  <si>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</si>
  <si>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</si>
  <si>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</si>
  <si>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</si>
  <si>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</si>
  <si>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</si>
  <si>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</si>
  <si>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</si>
  <si>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</si>
  <si>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</si>
  <si>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</si>
  <si>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</si>
  <si>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</si>
  <si>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</si>
  <si>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</si>
  <si>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</si>
  <si>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</si>
  <si>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</si>
  <si>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</si>
  <si>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</si>
  <si>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</si>
  <si>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</si>
  <si>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</si>
  <si>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</si>
  <si>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</si>
  <si>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</si>
  <si>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</si>
  <si>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</si>
  <si>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</si>
  <si>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</si>
  <si>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</si>
  <si>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</si>
  <si>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</si>
  <si>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</si>
  <si>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</si>
  <si>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</si>
  <si>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</si>
  <si>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</si>
  <si>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</si>
  <si>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</si>
  <si>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</si>
  <si>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</si>
  <si>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</si>
  <si>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</si>
  <si>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</si>
  <si>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</si>
  <si>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</si>
  <si>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</si>
  <si>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</si>
  <si>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</si>
  <si>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</si>
  <si>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</si>
  <si>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</si>
  <si>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</si>
  <si>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</si>
  <si>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</si>
  <si>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</si>
  <si>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</si>
  <si>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</si>
  <si>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</si>
  <si>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</si>
  <si>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</si>
  <si>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</si>
  <si>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</si>
  <si>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</si>
  <si>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</si>
  <si>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</si>
  <si>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</si>
  <si>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</si>
  <si>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</si>
  <si>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</si>
  <si>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</si>
  <si>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</si>
  <si>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</si>
  <si>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</si>
  <si>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</si>
  <si>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</si>
  <si>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</si>
  <si>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</si>
  <si>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</si>
  <si>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</si>
  <si>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</si>
  <si>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</si>
  <si>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</si>
  <si>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</si>
  <si>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</si>
  <si>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</si>
  <si>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</si>
  <si>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</si>
  <si>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</si>
  <si>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</si>
  <si>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</si>
  <si>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</si>
  <si>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</si>
  <si>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</si>
  <si>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</si>
  <si>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</si>
  <si>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</si>
  <si>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</si>
  <si>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</si>
  <si>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</si>
  <si>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</si>
  <si>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</si>
  <si>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</si>
  <si>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</si>
  <si>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</si>
  <si>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</si>
  <si>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</si>
  <si>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</si>
  <si>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</si>
  <si>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</si>
  <si>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</si>
  <si>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</si>
  <si>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</si>
  <si>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</si>
  <si>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</si>
  <si>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</si>
  <si>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</si>
  <si>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</si>
  <si>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</si>
  <si>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</si>
  <si>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</si>
  <si>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</si>
  <si>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</si>
  <si>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</si>
  <si>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</si>
  <si>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</si>
  <si>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</si>
  <si>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</si>
  <si>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</si>
  <si>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</si>
  <si>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</si>
  <si>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</si>
  <si>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</si>
  <si>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</si>
  <si>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</si>
  <si>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</si>
  <si>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</si>
  <si>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</si>
  <si>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</si>
  <si>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</si>
  <si>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</si>
  <si>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</si>
  <si>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</si>
  <si>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</si>
  <si>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</si>
  <si>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</si>
  <si>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</si>
  <si>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</si>
  <si>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</si>
  <si>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</si>
  <si>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</si>
  <si>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</si>
  <si>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</si>
  <si>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</si>
  <si>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</si>
  <si>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</si>
  <si>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</si>
  <si>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</si>
  <si>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</si>
  <si>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</si>
  <si>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</si>
  <si>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</si>
  <si>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</si>
  <si>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</si>
  <si>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</si>
  <si>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</si>
  <si>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</si>
  <si>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</si>
  <si>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</si>
  <si>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</si>
  <si>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</si>
  <si>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</si>
  <si>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</si>
  <si>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</si>
  <si>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</si>
  <si>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</si>
  <si>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</si>
  <si>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</si>
  <si>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</si>
  <si>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</si>
  <si>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</si>
  <si>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</si>
  <si>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</si>
  <si>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</si>
  <si>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</si>
  <si>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</si>
  <si>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</si>
  <si>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</si>
  <si>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</si>
  <si>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</si>
  <si>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</si>
  <si>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</si>
  <si>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</si>
  <si>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</si>
  <si>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</si>
  <si>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</si>
  <si>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</si>
  <si>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</si>
  <si>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</si>
  <si>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</si>
  <si>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</si>
  <si>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</si>
  <si>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</si>
  <si>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</si>
  <si>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</si>
  <si>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</si>
  <si>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</si>
  <si>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</si>
  <si>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</si>
  <si>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</si>
  <si>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</si>
  <si>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</si>
  <si>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</si>
  <si>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</si>
  <si>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</si>
  <si>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</si>
  <si>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</si>
  <si>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</si>
  <si>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</si>
  <si>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</si>
  <si>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</si>
  <si>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</si>
  <si>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</si>
  <si>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</si>
  <si>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</si>
  <si>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</si>
  <si>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</si>
  <si>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</si>
  <si>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</si>
  <si>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</si>
  <si>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</si>
  <si>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</si>
  <si>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</si>
  <si>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</si>
  <si>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</si>
  <si>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</si>
  <si>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</si>
  <si>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</si>
  <si>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</si>
  <si>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</si>
  <si>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</si>
  <si>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</si>
  <si>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</si>
  <si>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</si>
  <si>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</si>
  <si>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</si>
  <si>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</si>
  <si>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</si>
  <si>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</si>
  <si>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</si>
  <si>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</si>
  <si>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</si>
  <si>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</si>
  <si>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</si>
  <si>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</si>
  <si>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</si>
  <si>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</si>
  <si>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</si>
  <si>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</si>
  <si>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</si>
  <si>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</si>
  <si>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</si>
  <si>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</si>
  <si>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</si>
  <si>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</si>
  <si>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</si>
  <si>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</si>
  <si>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</si>
  <si>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</si>
  <si>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</si>
  <si>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</si>
  <si>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</si>
  <si>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</si>
  <si>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</si>
  <si>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</si>
  <si>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</si>
  <si>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</si>
  <si>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</si>
  <si>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</si>
  <si>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</si>
  <si>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</si>
  <si>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</si>
  <si>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</si>
  <si>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</si>
  <si>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</si>
  <si>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</si>
  <si>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</si>
  <si>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</si>
  <si>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</si>
  <si>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</si>
  <si>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</si>
  <si>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</si>
  <si>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</si>
  <si>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</si>
  <si>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</si>
  <si>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</si>
  <si>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</si>
  <si>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</si>
  <si>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</si>
  <si>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</si>
  <si>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</si>
  <si>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</si>
  <si>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</si>
  <si>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</si>
  <si>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</si>
  <si>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</si>
  <si>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</si>
  <si>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</si>
  <si>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</si>
  <si>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</si>
  <si>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</si>
  <si>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</si>
  <si>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</si>
  <si>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</si>
  <si>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</si>
  <si>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</si>
  <si>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</si>
  <si>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</si>
  <si>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</si>
  <si>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</si>
  <si>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</si>
  <si>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</si>
  <si>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</si>
  <si>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</si>
  <si>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</si>
  <si>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</si>
  <si>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</si>
  <si>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</si>
  <si>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</si>
  <si>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</si>
  <si>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</si>
  <si>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</si>
  <si>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</si>
  <si>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</si>
  <si>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</si>
  <si>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</si>
  <si>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</si>
  <si>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</si>
  <si>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</si>
  <si>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</si>
  <si>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</si>
  <si>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</si>
  <si>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</si>
  <si>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</si>
  <si>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</si>
  <si>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</si>
  <si>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</si>
  <si>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</si>
  <si>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</si>
  <si>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</si>
  <si>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</si>
  <si>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</si>
  <si>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</si>
  <si>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</si>
  <si>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</si>
  <si>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</si>
  <si>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</si>
  <si>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</si>
  <si>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</si>
  <si>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</si>
  <si>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</si>
  <si>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</si>
  <si>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</si>
  <si>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</si>
  <si>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</si>
  <si>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</si>
  <si>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</si>
  <si>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</si>
  <si>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</si>
  <si>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</si>
  <si>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</si>
  <si>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</si>
  <si>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</si>
  <si>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</si>
  <si>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</si>
  <si>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</si>
  <si>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</si>
  <si>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</si>
  <si>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</si>
  <si>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</si>
  <si>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</si>
  <si>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</si>
  <si>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</si>
  <si>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</si>
  <si>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</si>
  <si>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</si>
  <si>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</si>
  <si>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</si>
  <si>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</si>
  <si>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</si>
  <si>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</si>
  <si>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</si>
  <si>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</si>
  <si>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</si>
  <si>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</si>
  <si>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</si>
  <si>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</si>
  <si>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</si>
  <si>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</si>
  <si>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</si>
  <si>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</si>
  <si>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</si>
  <si>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</si>
  <si>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</si>
  <si>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</si>
  <si>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</si>
  <si>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</si>
  <si>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</si>
  <si>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</si>
  <si>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</si>
  <si>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</si>
  <si>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</si>
  <si>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</si>
  <si>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</si>
  <si>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</si>
  <si>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</si>
  <si>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</si>
  <si>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</si>
  <si>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</si>
  <si>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</si>
  <si>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</si>
  <si>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</si>
  <si>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</si>
  <si>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</si>
  <si>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</si>
  <si>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</si>
  <si>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</si>
  <si>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</si>
  <si>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</si>
  <si>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</si>
  <si>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</si>
  <si>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</si>
  <si>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</si>
  <si>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</si>
  <si>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</si>
  <si>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</si>
  <si>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</si>
  <si>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</si>
  <si>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</si>
  <si>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</si>
  <si>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</si>
  <si>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</si>
  <si>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</si>
  <si>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</si>
  <si>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</si>
  <si>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</si>
  <si>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</si>
  <si>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</si>
  <si>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</si>
  <si>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</si>
  <si>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</si>
  <si>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</si>
  <si>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</si>
  <si>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</si>
  <si>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</si>
  <si>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</si>
  <si>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</si>
  <si>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</si>
  <si>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</si>
  <si>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</si>
  <si>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</si>
  <si>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</si>
  <si>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</si>
  <si>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</si>
  <si>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</si>
  <si>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</si>
  <si>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</si>
  <si>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</si>
  <si>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</si>
  <si>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</si>
  <si>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</si>
  <si>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</si>
  <si>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</si>
  <si>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</si>
  <si>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</si>
  <si>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</si>
  <si>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</si>
  <si>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</si>
  <si>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</si>
  <si>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</si>
  <si>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</si>
  <si>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</si>
  <si>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</si>
  <si>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</si>
  <si>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</si>
  <si>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</si>
  <si>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</si>
  <si>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</si>
  <si>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</si>
  <si>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</si>
  <si>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</si>
  <si>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</si>
  <si>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</si>
  <si>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</si>
  <si>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</si>
  <si>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</si>
  <si>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</si>
  <si>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</si>
  <si>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</si>
  <si>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</si>
  <si>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</si>
  <si>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</si>
  <si>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</si>
  <si>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</si>
  <si>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</si>
  <si>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</si>
  <si>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</si>
  <si>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</si>
  <si>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</si>
  <si>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</si>
  <si>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</si>
  <si>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</si>
  <si>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</si>
  <si>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</si>
  <si>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</si>
  <si>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</si>
  <si>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</si>
  <si>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</si>
  <si>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</si>
  <si>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</si>
  <si>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</si>
  <si>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</si>
  <si>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</si>
  <si>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</si>
  <si>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</si>
  <si>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</si>
  <si>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</si>
  <si>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</si>
  <si>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</si>
  <si>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</si>
  <si>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</si>
  <si>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</si>
  <si>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</si>
  <si>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</si>
  <si>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</si>
  <si>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</si>
  <si>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</si>
  <si>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</si>
  <si>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</si>
  <si>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</si>
  <si>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</si>
  <si>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</si>
  <si>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</si>
  <si>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</si>
  <si>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</si>
  <si>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</si>
  <si>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</si>
  <si>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</si>
  <si>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</si>
  <si>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</si>
  <si>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</si>
  <si>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</si>
  <si>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</si>
  <si>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</si>
  <si>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</si>
  <si>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</si>
  <si>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</si>
  <si>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</si>
  <si>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</si>
  <si>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</si>
  <si>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</si>
  <si>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</si>
  <si>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</si>
  <si>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</si>
  <si>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</si>
  <si>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</si>
  <si>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</si>
  <si>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</si>
  <si>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</si>
  <si>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</si>
  <si>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</si>
  <si>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</si>
  <si>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</si>
  <si>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</si>
  <si>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</si>
  <si>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</si>
  <si>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</si>
  <si>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</si>
  <si>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</si>
  <si>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</si>
  <si>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</si>
  <si>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</si>
  <si>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</si>
  <si>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</si>
  <si>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</si>
  <si>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</si>
  <si>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</si>
  <si>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</si>
  <si>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</si>
  <si>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</si>
  <si>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</si>
  <si>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</si>
  <si>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</si>
  <si>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</si>
  <si>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</si>
  <si>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</si>
  <si>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</si>
  <si>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</si>
  <si>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</si>
  <si>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</si>
  <si>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</si>
  <si>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</si>
  <si>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</si>
  <si>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</si>
  <si>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</si>
  <si>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</si>
  <si>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</si>
  <si>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</si>
  <si>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</si>
  <si>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</si>
  <si>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</si>
  <si>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</si>
  <si>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</si>
  <si>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</si>
  <si>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</si>
  <si>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</si>
  <si>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</si>
  <si>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</si>
  <si>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</si>
  <si>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</si>
  <si>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</si>
  <si>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</si>
  <si>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</si>
  <si>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</si>
  <si>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</si>
  <si>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</si>
  <si>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</si>
  <si>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</si>
  <si>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</si>
  <si>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</si>
  <si>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</si>
  <si>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</si>
  <si>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</si>
  <si>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</si>
  <si>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</si>
  <si>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</si>
  <si>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</si>
  <si>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</si>
  <si>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</si>
  <si>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</si>
  <si>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</si>
  <si>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</si>
  <si>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</si>
  <si>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</si>
  <si>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</si>
  <si>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</si>
  <si>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</si>
  <si>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</si>
  <si>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</si>
  <si>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</si>
  <si>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</si>
  <si>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</si>
  <si>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</si>
  <si>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</si>
  <si>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</si>
  <si>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</si>
  <si>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</si>
  <si>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</si>
  <si>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</si>
  <si>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</si>
  <si>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</si>
  <si>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</si>
  <si>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</si>
  <si>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</si>
  <si>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</si>
  <si>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</si>
  <si>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</si>
  <si>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</si>
  <si>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</si>
  <si>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</si>
  <si>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</si>
  <si>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</si>
  <si>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</si>
  <si>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</si>
  <si>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</si>
  <si>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</si>
  <si>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</si>
  <si>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</si>
  <si>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</si>
  <si>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</si>
  <si>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</si>
  <si>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</si>
  <si>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</si>
  <si>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</si>
  <si>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</si>
  <si>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</si>
  <si>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</si>
  <si>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</si>
  <si>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</si>
  <si>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</si>
  <si>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</si>
  <si>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</si>
  <si>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</si>
  <si>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</si>
  <si>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</si>
  <si>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</si>
  <si>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</si>
  <si>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</si>
  <si>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</si>
  <si>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</si>
  <si>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</si>
  <si>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</si>
  <si>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</si>
  <si>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</si>
  <si>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</si>
  <si>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</si>
  <si>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</si>
  <si>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</si>
  <si>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</si>
  <si>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</si>
  <si>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</si>
  <si>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</si>
  <si>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</si>
  <si>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</si>
  <si>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</si>
  <si>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</si>
  <si>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</si>
  <si>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</si>
  <si>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</si>
  <si>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</si>
  <si>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</si>
  <si>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</si>
  <si>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</si>
  <si>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</si>
  <si>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</si>
  <si>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</si>
  <si>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</si>
  <si>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</si>
  <si>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</si>
  <si>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</si>
  <si>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</si>
  <si>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</si>
  <si>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</si>
  <si>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</si>
  <si>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</si>
  <si>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</si>
  <si>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</si>
  <si>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</si>
  <si>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</si>
  <si>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</si>
  <si>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</si>
  <si>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</si>
  <si>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</si>
  <si>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</si>
  <si>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</si>
  <si>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</si>
  <si>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</si>
  <si>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</si>
  <si>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</si>
  <si>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</si>
  <si>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</si>
  <si>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</si>
  <si>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</si>
  <si>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</si>
  <si>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</si>
  <si>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</si>
  <si>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</si>
  <si>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</si>
  <si>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</si>
  <si>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</si>
  <si>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</si>
  <si>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</si>
  <si>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</si>
  <si>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</si>
  <si>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</si>
  <si>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</si>
  <si>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</si>
  <si>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</si>
  <si>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</si>
  <si>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</si>
  <si>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</si>
  <si>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</si>
  <si>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</si>
  <si>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</si>
  <si>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</si>
  <si>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</si>
  <si>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</si>
  <si>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</si>
  <si>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</si>
  <si>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</si>
  <si>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</si>
  <si>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</si>
  <si>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</si>
  <si>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</si>
  <si>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</si>
  <si>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</si>
  <si>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</si>
  <si>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</si>
  <si>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</si>
  <si>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</si>
  <si>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</si>
  <si>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</si>
  <si>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</si>
  <si>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</si>
  <si>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</si>
  <si>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</si>
  <si>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</si>
  <si>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</si>
  <si>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</si>
  <si>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</si>
  <si>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</si>
  <si>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</si>
  <si>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</si>
  <si>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</si>
  <si>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</si>
  <si>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</si>
  <si>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</si>
  <si>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</si>
  <si>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</si>
  <si>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</si>
  <si>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</si>
  <si>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</si>
  <si>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</si>
  <si>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</si>
  <si>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</si>
  <si>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</si>
  <si>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</si>
  <si>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</si>
  <si>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</si>
  <si>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</si>
  <si>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</si>
  <si>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</si>
  <si>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</si>
  <si>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</si>
  <si>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</si>
  <si>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</si>
  <si>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</si>
  <si>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</si>
  <si>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</si>
  <si>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</si>
  <si>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</si>
  <si>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</si>
  <si>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</si>
  <si>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</si>
  <si>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</si>
  <si>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</si>
  <si>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</si>
  <si>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</si>
  <si>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</si>
  <si>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</si>
  <si>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</si>
  <si>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</si>
  <si>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</si>
  <si>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</si>
  <si>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</si>
  <si>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</si>
  <si>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</si>
  <si>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</si>
  <si>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</si>
  <si>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</si>
  <si>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</si>
  <si>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</si>
  <si>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</si>
  <si>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</si>
  <si>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</si>
  <si>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</si>
  <si>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</si>
  <si>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</si>
  <si>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</si>
  <si>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</si>
  <si>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</si>
  <si>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</si>
  <si>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</si>
  <si>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</si>
  <si>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</si>
  <si>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</si>
  <si>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</si>
  <si>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</si>
  <si>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</si>
  <si>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</si>
  <si>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</si>
  <si>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</si>
  <si>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</si>
  <si>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</si>
  <si>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</si>
  <si>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</si>
  <si>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</si>
  <si>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</si>
  <si>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</si>
  <si>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</si>
  <si>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</si>
  <si>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</si>
  <si>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</si>
  <si>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</si>
  <si>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</si>
  <si>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</si>
  <si>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</si>
  <si>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</si>
  <si>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</si>
  <si>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</si>
  <si>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</si>
  <si>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</si>
  <si>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</si>
  <si>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</si>
  <si>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</si>
  <si>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</si>
  <si>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</si>
  <si>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</si>
  <si>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</si>
  <si>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</si>
  <si>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</si>
  <si>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</si>
  <si>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</si>
  <si>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</si>
  <si>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</si>
  <si>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</si>
  <si>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</si>
  <si>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</si>
  <si>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</si>
  <si>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</si>
  <si>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</si>
  <si>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</si>
  <si>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</si>
  <si>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</si>
  <si>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</si>
  <si>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</si>
  <si>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</si>
  <si>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</si>
  <si>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</si>
  <si>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</si>
  <si>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</si>
  <si>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</si>
  <si>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</si>
  <si>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</si>
  <si>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</si>
  <si>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</si>
  <si>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</si>
  <si>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</si>
  <si>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</si>
  <si>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</si>
  <si>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</si>
  <si>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</si>
  <si>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</si>
  <si>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</si>
  <si>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</si>
  <si>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</si>
  <si>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</si>
  <si>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</si>
  <si>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</si>
  <si>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</si>
  <si>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</si>
  <si>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</si>
  <si>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</si>
  <si>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</si>
  <si>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</si>
  <si>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</si>
  <si>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</si>
  <si>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</si>
  <si>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</si>
  <si>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</si>
  <si>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</si>
  <si>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</si>
  <si>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</si>
  <si>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</si>
  <si>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</si>
  <si>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</si>
  <si>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</si>
  <si>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</si>
  <si>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</si>
  <si>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</si>
  <si>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</si>
  <si>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</si>
  <si>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</si>
  <si>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</si>
  <si>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</si>
  <si>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</si>
  <si>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</si>
  <si>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</si>
  <si>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</si>
  <si>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</si>
  <si>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</si>
  <si>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</si>
  <si>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</si>
  <si>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</si>
  <si>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</si>
  <si>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</si>
  <si>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</si>
  <si>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</si>
  <si>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</si>
  <si>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</si>
  <si>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</si>
  <si>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</si>
  <si>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</si>
  <si>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</si>
  <si>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</si>
  <si>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</si>
  <si>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</si>
  <si>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</si>
  <si>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</si>
  <si>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</si>
  <si>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</si>
  <si>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</si>
  <si>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</si>
  <si>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</si>
  <si>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</si>
  <si>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</si>
  <si>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</si>
  <si>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</si>
  <si>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</si>
  <si>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</si>
  <si>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</si>
  <si>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</si>
  <si>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</si>
  <si>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</si>
  <si>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</si>
  <si>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</si>
  <si>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</si>
  <si>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</si>
  <si>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</si>
  <si>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</si>
  <si>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</si>
  <si>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</si>
  <si>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</si>
  <si>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</si>
  <si>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</si>
  <si>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</si>
  <si>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</si>
  <si>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</si>
  <si>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</si>
  <si>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</si>
  <si>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</si>
  <si>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</si>
  <si>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</si>
  <si>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</si>
  <si>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</si>
  <si>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</si>
  <si>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</si>
  <si>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</si>
  <si>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</si>
  <si>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</si>
  <si>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</si>
  <si>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</si>
  <si>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</si>
  <si>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</si>
  <si>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</si>
  <si>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</si>
  <si>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</si>
  <si>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</si>
  <si>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</si>
  <si>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</si>
  <si>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</si>
  <si>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</si>
  <si>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</si>
  <si>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</si>
  <si>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</si>
  <si>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</si>
  <si>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</si>
  <si>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</si>
  <si>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</si>
  <si>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</si>
  <si>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</si>
  <si>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</si>
  <si>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</si>
  <si>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</si>
  <si>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</si>
  <si>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</si>
  <si>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</si>
  <si>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</si>
  <si>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</si>
  <si>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</si>
  <si>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</si>
  <si>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</si>
  <si>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</si>
  <si>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</si>
  <si>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</si>
  <si>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</si>
  <si>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</si>
  <si>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</si>
  <si>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</si>
  <si>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</si>
  <si>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</si>
  <si>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</si>
  <si>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</si>
  <si>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</si>
  <si>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</si>
  <si>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</si>
  <si>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</si>
  <si>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</si>
  <si>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</si>
  <si>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</si>
  <si>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</si>
  <si>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</si>
  <si>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</si>
  <si>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</si>
  <si>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</si>
  <si>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</si>
  <si>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</si>
  <si>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</si>
  <si>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</si>
  <si>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</si>
  <si>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</si>
  <si>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</si>
  <si>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</si>
  <si>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</si>
  <si>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</si>
  <si>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</si>
  <si>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</si>
  <si>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</si>
  <si>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</si>
  <si>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</si>
  <si>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</si>
  <si>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</si>
  <si>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</si>
  <si>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</si>
  <si>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</si>
  <si>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</si>
  <si>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</si>
  <si>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</si>
  <si>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</si>
  <si>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</si>
  <si>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</si>
  <si>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</si>
  <si>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</si>
  <si>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</si>
  <si>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</si>
  <si>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</si>
  <si>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</si>
  <si>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</si>
  <si>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</si>
  <si>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</si>
  <si>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</si>
  <si>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</si>
  <si>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</si>
  <si>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</si>
  <si>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</si>
  <si>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</si>
  <si>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</si>
  <si>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</si>
  <si>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</si>
  <si>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</si>
  <si>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</si>
  <si>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</si>
  <si>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</si>
  <si>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</si>
  <si>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</si>
  <si>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</si>
  <si>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</si>
  <si>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</si>
  <si>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</si>
  <si>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</si>
  <si>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</si>
  <si>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</si>
  <si>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</si>
  <si>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</si>
  <si>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</si>
  <si>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</si>
  <si>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</si>
  <si>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</si>
  <si>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</si>
  <si>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</si>
  <si>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</si>
  <si>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</si>
  <si>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</si>
  <si>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</si>
  <si>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</si>
  <si>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</si>
  <si>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</si>
  <si>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</si>
  <si>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</si>
  <si>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</si>
  <si>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</si>
  <si>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</si>
  <si>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</si>
  <si>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</si>
  <si>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</si>
  <si>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</si>
  <si>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</si>
  <si>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</si>
  <si>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</si>
  <si>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</si>
  <si>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</si>
  <si>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</si>
  <si>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</si>
  <si>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</si>
  <si>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</si>
  <si>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</si>
  <si>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</si>
  <si>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</si>
  <si>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</si>
  <si>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</si>
  <si>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</si>
  <si>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</si>
  <si>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</si>
  <si>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</si>
  <si>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</si>
  <si>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</si>
  <si>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</si>
  <si>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</si>
  <si>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</si>
  <si>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</si>
  <si>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</si>
  <si>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</si>
  <si>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</si>
  <si>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</si>
  <si>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</si>
  <si>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</si>
  <si>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</si>
  <si>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</si>
  <si>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</si>
  <si>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</si>
  <si>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</si>
  <si>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</si>
  <si>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</si>
  <si>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</si>
  <si>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</si>
  <si>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</si>
  <si>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</si>
  <si>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</si>
  <si>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</si>
  <si>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</si>
  <si>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</si>
  <si>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</si>
  <si>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</si>
  <si>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</si>
  <si>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</si>
  <si>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</si>
  <si>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</si>
  <si>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</si>
  <si>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</si>
  <si>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</si>
  <si>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</si>
  <si>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</si>
  <si>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</si>
  <si>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</si>
  <si>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</si>
  <si>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</si>
  <si>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</si>
  <si>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</si>
  <si>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</si>
  <si>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</si>
  <si>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</si>
  <si>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</si>
  <si>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</si>
  <si>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</si>
  <si>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</si>
  <si>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</si>
  <si>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</si>
  <si>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</si>
  <si>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</si>
  <si>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</si>
  <si>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</si>
  <si>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</si>
  <si>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</si>
  <si>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</si>
  <si>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</si>
  <si>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</si>
  <si>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</si>
  <si>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</si>
  <si>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</si>
  <si>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</si>
  <si>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</si>
  <si>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</si>
  <si>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</si>
  <si>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</si>
  <si>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</si>
  <si>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</si>
  <si>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</si>
  <si>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</si>
  <si>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</si>
  <si>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</si>
  <si>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</si>
  <si>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</si>
  <si>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</si>
  <si>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</si>
  <si>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</si>
  <si>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</si>
  <si>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</si>
  <si>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</si>
  <si>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</si>
  <si>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</si>
  <si>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</si>
  <si>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</si>
  <si>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</si>
  <si>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</si>
  <si>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</si>
  <si>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</si>
  <si>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</si>
  <si>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</si>
  <si>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</si>
  <si>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</si>
  <si>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</si>
  <si>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</si>
  <si>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</si>
  <si>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</si>
  <si>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</si>
  <si>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</si>
  <si>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</si>
  <si>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</si>
  <si>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</si>
  <si>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</si>
  <si>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</si>
  <si>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</si>
  <si>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</si>
  <si>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</si>
  <si>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</si>
  <si>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</si>
  <si>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</si>
  <si>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</si>
  <si>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</si>
  <si>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</si>
  <si>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</si>
  <si>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</si>
  <si>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</si>
  <si>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</si>
  <si>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</si>
  <si>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</si>
  <si>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</si>
  <si>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</si>
  <si>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</si>
  <si>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</si>
  <si>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</si>
  <si>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</si>
  <si>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</si>
  <si>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</si>
  <si>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</si>
  <si>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</si>
  <si>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</si>
  <si>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</si>
  <si>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</si>
  <si>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</si>
  <si>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</si>
  <si>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</si>
  <si>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</si>
  <si>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</si>
  <si>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</si>
  <si>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</si>
  <si>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</si>
  <si>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</si>
  <si>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</si>
  <si>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</si>
  <si>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</si>
  <si>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</si>
  <si>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</si>
  <si>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</si>
  <si>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</si>
  <si>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</si>
  <si>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</si>
  <si>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</si>
  <si>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</si>
  <si>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</si>
  <si>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</si>
  <si>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</si>
  <si>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</si>
  <si>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</si>
  <si>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</si>
  <si>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</si>
  <si>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</si>
  <si>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</si>
  <si>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</si>
  <si>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</si>
  <si>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</si>
  <si>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</si>
  <si>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</si>
  <si>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</si>
  <si>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</si>
  <si>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</si>
  <si>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</si>
  <si>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</si>
  <si>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</si>
  <si>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</si>
  <si>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</si>
  <si>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</si>
  <si>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</si>
  <si>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</si>
  <si>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</si>
  <si>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</si>
  <si>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</si>
  <si>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</si>
  <si>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</si>
  <si>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</si>
  <si>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</si>
  <si>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</si>
  <si>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</si>
  <si>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</si>
  <si>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</si>
  <si>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</si>
  <si>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</si>
  <si>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</si>
  <si>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</si>
  <si>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</si>
  <si>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</si>
  <si>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</si>
  <si>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</si>
  <si>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</si>
  <si>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</si>
  <si>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</si>
  <si>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</si>
  <si>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</si>
  <si>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</si>
  <si>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</si>
  <si>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</si>
  <si>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</si>
  <si>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</si>
  <si>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</si>
  <si>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</si>
  <si>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</si>
  <si>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</si>
  <si>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</si>
  <si>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</si>
  <si>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</si>
  <si>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</si>
  <si>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</si>
  <si>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</si>
  <si>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</si>
  <si>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</si>
  <si>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</si>
  <si>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</si>
  <si>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</si>
  <si>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</si>
  <si>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</si>
  <si>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</si>
  <si>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</si>
  <si>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</si>
  <si>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</si>
  <si>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</si>
  <si>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</si>
  <si>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</si>
  <si>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</si>
  <si>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</si>
  <si>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</si>
  <si>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</si>
  <si>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</si>
  <si>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</si>
  <si>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</si>
  <si>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</si>
  <si>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</si>
  <si>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</si>
  <si>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</si>
  <si>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</si>
  <si>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</si>
  <si>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</si>
  <si>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</si>
  <si>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</si>
  <si>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</si>
  <si>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</si>
  <si>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</si>
  <si>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</si>
  <si>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</si>
  <si>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</si>
  <si>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</si>
  <si>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</si>
  <si>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</si>
  <si>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</si>
  <si>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</si>
  <si>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</si>
  <si>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</si>
  <si>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</si>
  <si>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</si>
  <si>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</si>
  <si>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</si>
  <si>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</si>
  <si>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</si>
  <si>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</si>
  <si>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</si>
  <si>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</si>
  <si>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</si>
  <si>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</si>
  <si>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</si>
  <si>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</si>
  <si>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</si>
  <si>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</si>
  <si>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</si>
  <si>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</si>
  <si>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</si>
  <si>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</si>
  <si>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</si>
  <si>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</si>
  <si>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</si>
  <si>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</si>
  <si>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</si>
  <si>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</si>
  <si>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</si>
  <si>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</si>
  <si>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</si>
  <si>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</si>
  <si>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</si>
  <si>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</si>
  <si>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</si>
  <si>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</si>
  <si>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</si>
  <si>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</si>
  <si>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</si>
  <si>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</si>
  <si>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</si>
  <si>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</si>
  <si>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</si>
  <si>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</si>
  <si>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</si>
  <si>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</si>
  <si>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</si>
  <si>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</si>
  <si>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</si>
  <si>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</si>
  <si>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</si>
  <si>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</si>
  <si>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</si>
  <si>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</si>
  <si>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</si>
  <si>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</si>
  <si>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</si>
  <si>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</si>
  <si>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</si>
  <si>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</si>
  <si>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</si>
  <si>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</si>
  <si>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</si>
  <si>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</si>
  <si>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</si>
  <si>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</si>
  <si>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</si>
  <si>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</si>
  <si>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</si>
  <si>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</si>
  <si>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</si>
  <si>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</si>
  <si>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</si>
  <si>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</si>
  <si>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</si>
  <si>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</si>
  <si>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</si>
  <si>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</si>
  <si>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</si>
  <si>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</si>
  <si>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</si>
  <si>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</si>
  <si>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</si>
  <si>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</si>
  <si>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</si>
  <si>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</si>
  <si>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</si>
  <si>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</si>
  <si>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</si>
  <si>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</si>
  <si>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</si>
  <si>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</si>
  <si>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</si>
  <si>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</si>
  <si>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</si>
  <si>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</si>
  <si>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</si>
  <si>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</si>
  <si>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</si>
  <si>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</si>
  <si>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</si>
  <si>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</si>
  <si>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</si>
  <si>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</si>
  <si>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</si>
  <si>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</si>
  <si>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</si>
  <si>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</si>
  <si>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</si>
  <si>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</si>
  <si>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</si>
  <si>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</si>
  <si>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</si>
  <si>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</si>
  <si>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</si>
  <si>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</si>
  <si>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</si>
  <si>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</si>
  <si>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</si>
  <si>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</si>
  <si>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</si>
  <si>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</si>
  <si>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</si>
  <si>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</si>
  <si>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</si>
  <si>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</si>
  <si>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</si>
  <si>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</si>
  <si>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</si>
  <si>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</si>
  <si>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</si>
  <si>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</si>
  <si>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</si>
  <si>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</si>
  <si>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</si>
  <si>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</si>
  <si>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</si>
  <si>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</si>
  <si>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</si>
  <si>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</si>
  <si>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</si>
  <si>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</si>
  <si>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</si>
  <si>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</si>
  <si>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</si>
  <si>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</si>
  <si>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</si>
  <si>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</si>
  <si>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</si>
  <si>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</si>
  <si>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</si>
  <si>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</si>
  <si>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</si>
  <si>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</si>
  <si>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</si>
  <si>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</si>
  <si>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</si>
  <si>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</si>
  <si>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</si>
  <si>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</si>
  <si>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</si>
  <si>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</si>
  <si>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</si>
  <si>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</si>
  <si>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</si>
  <si>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</si>
  <si>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</si>
  <si>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</si>
  <si>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</si>
  <si>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</si>
  <si>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</si>
  <si>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</si>
  <si>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</si>
  <si>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</si>
  <si>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</si>
  <si>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</si>
  <si>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</si>
  <si>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</si>
  <si>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</si>
  <si>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</si>
  <si>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</si>
  <si>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</si>
  <si>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</si>
  <si>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</si>
  <si>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</si>
  <si>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</si>
  <si>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</si>
  <si>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</si>
  <si>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</si>
  <si>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</si>
  <si>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</si>
  <si>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</si>
  <si>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</si>
  <si>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</si>
  <si>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</si>
  <si>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</si>
  <si>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</si>
  <si>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</si>
  <si>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</si>
  <si>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</si>
  <si>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</si>
  <si>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</si>
  <si>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</si>
  <si>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</si>
  <si>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</si>
  <si>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</si>
  <si>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</si>
  <si>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</si>
  <si>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</si>
  <si>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</si>
  <si>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</si>
  <si>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</si>
  <si>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</si>
  <si>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</si>
  <si>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</si>
  <si>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</si>
  <si>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</si>
  <si>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</si>
  <si>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</si>
  <si>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</si>
  <si>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</si>
  <si>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</si>
  <si>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</si>
  <si>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</si>
  <si>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</si>
  <si>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</si>
  <si>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</si>
  <si>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</si>
  <si>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</si>
  <si>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</si>
  <si>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</si>
  <si>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</si>
  <si>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</si>
  <si>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</si>
  <si>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</si>
  <si>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</si>
  <si>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</si>
  <si>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</si>
  <si>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</si>
  <si>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</si>
  <si>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</si>
  <si>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</si>
  <si>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</si>
  <si>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</si>
  <si>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</si>
  <si>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</si>
  <si>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</si>
  <si>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</si>
  <si>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</si>
  <si>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</si>
  <si>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</si>
  <si>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</si>
  <si>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</si>
  <si>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</si>
  <si>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</si>
  <si>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</si>
  <si>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</si>
  <si>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</si>
  <si>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</si>
  <si>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</si>
  <si>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</si>
  <si>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</si>
  <si>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</si>
  <si>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</si>
  <si>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</si>
  <si>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</si>
  <si>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</si>
  <si>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</si>
  <si>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</si>
  <si>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</si>
  <si>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</si>
  <si>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</si>
  <si>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</si>
  <si>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</si>
  <si>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</si>
  <si>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</si>
  <si>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</si>
  <si>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</si>
  <si>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</si>
  <si>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</si>
  <si>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</si>
  <si>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</si>
  <si>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</si>
  <si>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</si>
  <si>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</si>
  <si>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</si>
  <si>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</si>
  <si>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</si>
  <si>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</si>
  <si>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</si>
  <si>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</si>
  <si>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</si>
  <si>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</si>
  <si>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</si>
  <si>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</si>
  <si>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</si>
  <si>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</si>
  <si>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</si>
  <si>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</si>
  <si>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</si>
  <si>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</si>
  <si>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</si>
  <si>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</si>
  <si>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</si>
  <si>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</si>
  <si>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</si>
  <si>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</si>
  <si>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</si>
  <si>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</si>
  <si>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</si>
  <si>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</si>
  <si>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</si>
  <si>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</si>
  <si>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</si>
  <si>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</si>
  <si>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</si>
  <si>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</si>
  <si>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</si>
  <si>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</si>
  <si>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</si>
  <si>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</si>
  <si>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</si>
  <si>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</si>
  <si>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</si>
  <si>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</si>
  <si>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</si>
  <si>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</si>
  <si>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</si>
  <si>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</si>
  <si>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</si>
  <si>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</si>
  <si>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</si>
  <si>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</si>
  <si>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</si>
  <si>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</si>
  <si>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</si>
  <si>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</si>
  <si>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</si>
  <si>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</si>
  <si>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</si>
  <si>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</si>
  <si>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</si>
  <si>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</si>
  <si>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</si>
  <si>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</si>
  <si>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</si>
  <si>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</si>
  <si>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</si>
  <si>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</si>
  <si>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</si>
  <si>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</si>
  <si>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</si>
  <si>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</si>
  <si>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</si>
  <si>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</si>
  <si>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</si>
  <si>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</si>
  <si>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</si>
  <si>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</si>
  <si>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</si>
  <si>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</si>
  <si>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</si>
  <si>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</si>
  <si>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</si>
  <si>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</si>
  <si>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</si>
  <si>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</si>
  <si>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</si>
  <si>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</si>
  <si>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</si>
  <si>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</si>
  <si>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</si>
  <si>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</si>
  <si>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</si>
  <si>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</si>
  <si>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</si>
  <si>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</si>
  <si>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</si>
  <si>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</si>
  <si>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</si>
  <si>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</si>
  <si>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</si>
  <si>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</si>
  <si>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</si>
  <si>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</si>
  <si>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</si>
  <si>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</si>
  <si>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</si>
  <si>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</si>
  <si>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</si>
  <si>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</si>
  <si>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</si>
  <si>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</si>
  <si>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</si>
  <si>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</si>
  <si>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</si>
  <si>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</si>
  <si>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</si>
  <si>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</si>
  <si>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</si>
  <si>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</si>
  <si>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</si>
  <si>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</si>
  <si>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</si>
  <si>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</si>
  <si>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</si>
  <si>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</si>
  <si>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</si>
  <si>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</si>
  <si>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</si>
  <si>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</si>
  <si>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</si>
  <si>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</si>
  <si>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</si>
  <si>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</si>
  <si>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</si>
  <si>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</si>
  <si>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</si>
  <si>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</si>
  <si>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</si>
  <si>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</si>
  <si>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</si>
  <si>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</si>
  <si>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</si>
  <si>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</si>
  <si>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</si>
  <si>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</si>
  <si>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</si>
  <si>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</si>
  <si>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</si>
  <si>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</si>
  <si>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</si>
  <si>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</si>
  <si>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</si>
  <si>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</si>
  <si>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</si>
  <si>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</si>
  <si>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</si>
  <si>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</si>
  <si>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</si>
  <si>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</si>
  <si>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</si>
  <si>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</si>
  <si>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</si>
  <si>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</si>
  <si>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</si>
  <si>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</si>
  <si>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</si>
  <si>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</si>
  <si>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</si>
  <si>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</si>
  <si>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</si>
  <si>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</si>
  <si>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</si>
  <si>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</si>
  <si>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</si>
  <si>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</si>
  <si>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</si>
  <si>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</si>
  <si>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</si>
  <si>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</si>
  <si>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</si>
  <si>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</si>
  <si>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</si>
  <si>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</si>
  <si>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</si>
  <si>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</si>
  <si>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</si>
  <si>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</si>
  <si>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</si>
  <si>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</si>
  <si>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</si>
  <si>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</si>
  <si>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</si>
  <si>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</si>
  <si>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</si>
  <si>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</si>
  <si>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</si>
  <si>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</si>
  <si>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</si>
  <si>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</si>
  <si>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</si>
  <si>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</si>
  <si>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</si>
  <si>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</si>
  <si>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</si>
  <si>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</si>
  <si>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</si>
  <si>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</si>
  <si>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</si>
  <si>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</si>
  <si>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</si>
  <si>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</si>
  <si>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</si>
  <si>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</si>
  <si>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</si>
  <si>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</si>
  <si>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</si>
  <si>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</si>
  <si>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</si>
  <si>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</si>
  <si>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</si>
  <si>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</si>
  <si>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</si>
  <si>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</si>
  <si>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</si>
  <si>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</si>
  <si>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</si>
  <si>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</si>
  <si>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</si>
  <si>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</si>
  <si>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</si>
  <si>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</si>
  <si>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</si>
  <si>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</si>
  <si>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</si>
  <si>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</si>
  <si>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</si>
  <si>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</si>
  <si>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</si>
  <si>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</si>
  <si>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</si>
  <si>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</si>
  <si>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</si>
  <si>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</si>
  <si>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</si>
  <si>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</si>
  <si>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</si>
  <si>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</si>
  <si>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</si>
  <si>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</si>
  <si>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</si>
  <si>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</si>
  <si>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</si>
  <si>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</si>
  <si>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</si>
  <si>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</si>
  <si>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</si>
  <si>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</si>
  <si>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</si>
  <si>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</si>
  <si>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</si>
  <si>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</si>
  <si>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</si>
  <si>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</si>
  <si>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</si>
  <si>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</si>
  <si>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</si>
  <si>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</si>
  <si>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</si>
  <si>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</si>
  <si>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</si>
  <si>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</si>
  <si>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</si>
  <si>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</si>
  <si>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</si>
  <si>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</si>
  <si>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</si>
  <si>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</si>
  <si>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</si>
  <si>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</si>
  <si>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</si>
  <si>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</si>
  <si>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</si>
  <si>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</si>
  <si>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</si>
  <si>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</si>
  <si>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</si>
  <si>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</si>
  <si>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</si>
  <si>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</si>
  <si>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</si>
  <si>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</si>
  <si>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</si>
  <si>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</si>
  <si>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</si>
  <si>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</si>
  <si>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</si>
  <si>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</si>
  <si>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</si>
  <si>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</si>
  <si>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</si>
  <si>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</si>
  <si>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</si>
  <si>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</si>
  <si>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</si>
  <si>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</si>
  <si>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</si>
  <si>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</si>
  <si>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</si>
  <si>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</si>
  <si>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</si>
  <si>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</si>
  <si>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</si>
  <si>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</si>
  <si>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</si>
  <si>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</si>
  <si>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</si>
  <si>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</si>
  <si>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</si>
  <si>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</si>
  <si>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</si>
  <si>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</si>
  <si>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</si>
  <si>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</si>
  <si>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</si>
  <si>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</si>
  <si>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</si>
  <si>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</si>
  <si>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</si>
  <si>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</si>
  <si>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</si>
  <si>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</si>
  <si>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</si>
  <si>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</si>
  <si>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</si>
  <si>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</si>
  <si>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</si>
  <si>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</si>
  <si>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</si>
  <si>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</si>
  <si>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</si>
  <si>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</si>
  <si>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</si>
  <si>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</si>
  <si>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</si>
  <si>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</si>
  <si>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</si>
  <si>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</si>
  <si>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</si>
  <si>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</si>
  <si>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</si>
  <si>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</si>
  <si>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</si>
  <si>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</si>
  <si>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</si>
  <si>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</si>
  <si>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</si>
  <si>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</si>
  <si>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</si>
  <si>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</si>
  <si>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</si>
  <si>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</si>
  <si>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</si>
  <si>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</si>
  <si>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</si>
  <si>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</si>
  <si>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</si>
  <si>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</si>
  <si>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</si>
  <si>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</si>
  <si>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</si>
  <si>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</si>
  <si>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</si>
  <si>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</si>
  <si>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</si>
  <si>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</si>
  <si>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</si>
  <si>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</si>
  <si>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</si>
  <si>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</si>
  <si>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</si>
  <si>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</si>
  <si>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</si>
  <si>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</si>
  <si>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</si>
  <si>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</si>
  <si>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</si>
  <si>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</si>
  <si>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</si>
  <si>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</si>
  <si>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</si>
  <si>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</si>
  <si>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</si>
  <si>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</si>
  <si>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</si>
  <si>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</si>
  <si>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</si>
  <si>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</si>
  <si>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</si>
  <si>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</si>
  <si>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</si>
  <si>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</si>
  <si>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</si>
  <si>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</si>
  <si>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</si>
  <si>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</si>
  <si>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</si>
  <si>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</si>
  <si>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</si>
  <si>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</si>
  <si>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</si>
  <si>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</si>
  <si>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</si>
  <si>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</si>
  <si>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</si>
  <si>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</si>
  <si>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</si>
  <si>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</si>
  <si>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</si>
  <si>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</si>
  <si>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</si>
  <si>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</si>
  <si>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</si>
  <si>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</si>
  <si>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</si>
  <si>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</si>
  <si>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</si>
  <si>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</si>
  <si>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</si>
  <si>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</si>
  <si>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</si>
  <si>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</si>
  <si>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</si>
  <si>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</si>
  <si>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</si>
  <si>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</si>
  <si>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</si>
  <si>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</si>
  <si>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</si>
  <si>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</si>
  <si>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</si>
  <si>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</si>
  <si>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</si>
  <si>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</si>
  <si>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</si>
  <si>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</si>
  <si>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</si>
  <si>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</si>
  <si>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</si>
  <si>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</si>
  <si>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</si>
  <si>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</si>
  <si>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</si>
  <si>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</si>
  <si>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</si>
  <si>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</si>
  <si>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</si>
  <si>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</si>
  <si>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</si>
  <si>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</si>
  <si>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</si>
  <si>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</si>
  <si>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</si>
  <si>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</si>
  <si>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</si>
  <si>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</si>
  <si>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</si>
  <si>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</si>
  <si>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</si>
  <si>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</si>
  <si>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</si>
  <si>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</si>
  <si>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</si>
  <si>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</si>
  <si>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</si>
  <si>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</si>
  <si>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</si>
  <si>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</si>
  <si>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</si>
  <si>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</si>
  <si>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</si>
  <si>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</si>
  <si>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</si>
  <si>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</si>
  <si>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</si>
  <si>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</si>
  <si>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</si>
  <si>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</si>
  <si>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</si>
  <si>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</si>
  <si>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</si>
  <si>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</si>
  <si>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</si>
  <si>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</si>
  <si>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</si>
  <si>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</si>
  <si>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</si>
  <si>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</si>
  <si>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</si>
  <si>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</si>
  <si>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</si>
  <si>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</si>
  <si>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</si>
  <si>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</si>
  <si>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</si>
  <si>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</si>
  <si>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</si>
  <si>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</si>
  <si>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</si>
  <si>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</si>
  <si>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</si>
  <si>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</si>
  <si>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</si>
  <si>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</si>
  <si>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</si>
  <si>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</si>
  <si>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</si>
  <si>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</si>
  <si>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</si>
  <si>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</si>
  <si>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</si>
  <si>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</si>
  <si>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</si>
  <si>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</si>
  <si>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</si>
  <si>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</si>
  <si>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</si>
  <si>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</si>
  <si>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</si>
  <si>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</si>
  <si>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</si>
  <si>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</si>
  <si>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</si>
  <si>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</si>
  <si>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</si>
  <si>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</si>
  <si>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</si>
  <si>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</si>
  <si>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</si>
  <si>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</si>
  <si>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</si>
  <si>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</si>
  <si>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</si>
  <si>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</si>
  <si>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</si>
  <si>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</si>
  <si>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</si>
  <si>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</si>
  <si>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</si>
  <si>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</si>
  <si>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</si>
  <si>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</si>
  <si>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</si>
  <si>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</si>
  <si>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</si>
  <si>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</si>
  <si>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</si>
  <si>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</si>
  <si>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</si>
  <si>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</si>
  <si>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</si>
  <si>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</si>
  <si>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</si>
  <si>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</si>
  <si>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</si>
  <si>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</si>
  <si>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</si>
  <si>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</si>
  <si>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</si>
  <si>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</si>
  <si>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</si>
  <si>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</si>
  <si>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</si>
  <si>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</si>
  <si>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</si>
  <si>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</si>
  <si>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</si>
  <si>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</si>
  <si>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</si>
  <si>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</si>
  <si>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</si>
  <si>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</si>
  <si>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</si>
  <si>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</si>
  <si>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</si>
  <si>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</si>
  <si>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</si>
  <si>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</si>
  <si>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</si>
  <si>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</si>
  <si>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</si>
  <si>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</si>
  <si>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</si>
  <si>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</si>
  <si>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</si>
  <si>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</si>
  <si>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</si>
  <si>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</si>
  <si>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</si>
  <si>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</si>
  <si>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</si>
  <si>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</si>
  <si>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</si>
  <si>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</si>
  <si>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</si>
  <si>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</si>
  <si>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</si>
  <si>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</si>
  <si>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</si>
  <si>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</si>
  <si>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</si>
  <si>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</si>
  <si>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</si>
  <si>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</si>
  <si>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</si>
  <si>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</si>
  <si>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</si>
  <si>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</si>
  <si>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</si>
  <si>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</si>
  <si>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</si>
  <si>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</si>
  <si>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</si>
  <si>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</si>
  <si>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</si>
  <si>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</si>
  <si>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</si>
  <si>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</si>
  <si>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</si>
  <si>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</si>
  <si>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</si>
  <si>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</si>
  <si>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</si>
  <si>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</si>
  <si>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</si>
  <si>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</si>
  <si>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</si>
  <si>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</si>
  <si>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</si>
  <si>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</si>
  <si>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</si>
  <si>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</si>
  <si>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</si>
  <si>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</si>
  <si>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</si>
  <si>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</si>
  <si>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</si>
  <si>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</si>
  <si>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</si>
  <si>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</si>
  <si>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</si>
  <si>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</si>
  <si>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</si>
  <si>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</si>
  <si>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</si>
  <si>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</si>
  <si>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</si>
  <si>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</si>
  <si>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</si>
  <si>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</si>
  <si>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</si>
  <si>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</si>
  <si>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</si>
  <si>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</si>
  <si>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</si>
  <si>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</si>
  <si>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</si>
  <si>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</si>
  <si>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</si>
  <si>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</si>
  <si>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</si>
  <si>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</si>
  <si>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</si>
  <si>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</si>
  <si>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</si>
  <si>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</si>
  <si>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</si>
  <si>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</si>
  <si>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</si>
  <si>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</si>
  <si>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</si>
  <si>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</si>
  <si>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</si>
  <si>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</si>
  <si>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</si>
  <si>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</si>
  <si>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</si>
  <si>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</si>
  <si>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</si>
  <si>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</si>
  <si>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</si>
  <si>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</si>
  <si>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</si>
  <si>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</si>
  <si>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</si>
  <si>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</si>
  <si>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</si>
  <si>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</si>
  <si>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</si>
  <si>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</si>
  <si>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</si>
  <si>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</si>
  <si>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</si>
  <si>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</si>
  <si>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</si>
  <si>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</si>
  <si>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</si>
  <si>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</si>
  <si>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</si>
  <si>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</si>
  <si>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</si>
  <si>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</si>
  <si>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</si>
  <si>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</si>
  <si>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</si>
  <si>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</si>
  <si>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</si>
  <si>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</si>
  <si>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</si>
  <si>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</si>
  <si>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</si>
  <si>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</si>
  <si>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</si>
  <si>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</si>
  <si>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</si>
  <si>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</si>
  <si>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</si>
  <si>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</si>
  <si>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</si>
  <si>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</si>
  <si>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</si>
  <si>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</si>
  <si>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</si>
  <si>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</si>
  <si>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</si>
  <si>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</si>
  <si>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</si>
  <si>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</si>
  <si>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</si>
  <si>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</si>
  <si>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</si>
  <si>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</si>
  <si>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</si>
  <si>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</si>
  <si>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</si>
  <si>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</si>
  <si>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</si>
  <si>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</si>
  <si>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</si>
  <si>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</si>
  <si>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</si>
  <si>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</si>
  <si>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</si>
  <si>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</si>
  <si>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</si>
  <si>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</si>
  <si>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</si>
  <si>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</si>
  <si>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</si>
  <si>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</si>
  <si>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</si>
  <si>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</si>
  <si>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</si>
  <si>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</si>
  <si>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</si>
  <si>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</si>
  <si>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</si>
  <si>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</si>
  <si>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</si>
  <si>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</si>
  <si>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</si>
  <si>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</si>
  <si>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</si>
  <si>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</si>
  <si>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</si>
  <si>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</si>
  <si>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</si>
  <si>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</si>
  <si>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</si>
  <si>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</si>
  <si>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</si>
  <si>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</si>
  <si>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</si>
  <si>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</si>
  <si>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</si>
  <si>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</si>
  <si>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</si>
  <si>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</si>
  <si>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</si>
  <si>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</si>
  <si>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</si>
  <si>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</si>
  <si>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</si>
  <si>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</si>
  <si>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</si>
  <si>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</si>
  <si>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</si>
  <si>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</si>
  <si>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</si>
  <si>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</si>
  <si>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</si>
  <si>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</si>
  <si>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</si>
  <si>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</si>
  <si>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</si>
  <si>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</si>
  <si>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</si>
  <si>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</si>
  <si>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</si>
  <si>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</si>
  <si>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</si>
  <si>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</si>
  <si>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</si>
  <si>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</si>
  <si>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</si>
  <si>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</si>
  <si>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</si>
  <si>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</si>
  <si>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</si>
  <si>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</si>
  <si>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</si>
  <si>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</si>
  <si>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</si>
  <si>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</si>
  <si>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</si>
  <si>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</si>
  <si>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</si>
  <si>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</si>
  <si>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</si>
  <si>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</si>
  <si>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</si>
  <si>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</si>
  <si>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</si>
  <si>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</si>
  <si>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</si>
  <si>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</si>
  <si>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</si>
  <si>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</si>
  <si>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</si>
  <si>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</si>
  <si>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</si>
  <si>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</si>
  <si>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</si>
  <si>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</si>
  <si>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</si>
  <si>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</si>
  <si>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</si>
  <si>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</si>
  <si>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</si>
  <si>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</si>
  <si>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</si>
  <si>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</si>
  <si>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</si>
  <si>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</si>
  <si>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</si>
  <si>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</si>
  <si>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</si>
  <si>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</si>
  <si>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</si>
  <si>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</si>
  <si>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</si>
  <si>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</si>
  <si>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</si>
  <si>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</si>
  <si>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</si>
  <si>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</si>
  <si>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</si>
  <si>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</si>
  <si>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</si>
  <si>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</si>
  <si>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</si>
  <si>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</si>
  <si>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</si>
  <si>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</si>
  <si>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</si>
  <si>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</si>
  <si>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</si>
  <si>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</si>
  <si>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</si>
  <si>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</si>
  <si>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</si>
  <si>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</si>
  <si>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</si>
  <si>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</si>
  <si>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</si>
  <si>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</si>
  <si>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</si>
  <si>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</si>
  <si>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</si>
  <si>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</si>
  <si>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</si>
  <si>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</si>
  <si>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</si>
  <si>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</si>
  <si>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</si>
  <si>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</si>
  <si>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</si>
  <si>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</si>
  <si>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</si>
  <si>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</si>
  <si>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</si>
  <si>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</si>
  <si>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</si>
  <si>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</si>
  <si>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</si>
  <si>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</si>
  <si>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</si>
  <si>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</si>
  <si>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</si>
  <si>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</si>
  <si>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</si>
  <si>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</si>
  <si>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</si>
  <si>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</si>
  <si>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</si>
  <si>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</si>
  <si>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</si>
  <si>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</si>
  <si>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</si>
  <si>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</si>
  <si>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</si>
  <si>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</si>
  <si>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</si>
  <si>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</si>
  <si>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</si>
  <si>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</si>
  <si>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</si>
  <si>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</si>
  <si>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</si>
  <si>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</si>
  <si>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</si>
  <si>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</si>
  <si>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</si>
  <si>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</si>
  <si>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</si>
  <si>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</si>
  <si>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</si>
  <si>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</si>
  <si>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</si>
  <si>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</si>
  <si>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</si>
  <si>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</si>
  <si>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</si>
  <si>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</si>
  <si>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</si>
  <si>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</si>
  <si>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</si>
  <si>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</si>
  <si>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</si>
  <si>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</si>
  <si>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</si>
  <si>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</si>
  <si>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</si>
  <si>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</si>
  <si>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</si>
  <si>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</si>
  <si>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</si>
  <si>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</si>
  <si>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</si>
  <si>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</si>
  <si>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</si>
  <si>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</si>
  <si>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</si>
  <si>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</si>
  <si>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</si>
  <si>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</si>
  <si>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</si>
  <si>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</si>
  <si>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</si>
  <si>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</si>
  <si>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</si>
  <si>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</si>
  <si>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</si>
  <si>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</si>
  <si>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</si>
  <si>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</si>
  <si>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</si>
  <si>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</si>
  <si>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</si>
  <si>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</si>
  <si>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</si>
  <si>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</si>
  <si>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</si>
  <si>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</si>
  <si>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</si>
  <si>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</si>
  <si>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</si>
  <si>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</si>
  <si>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</si>
  <si>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</si>
  <si>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</si>
  <si>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</si>
  <si>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</si>
  <si>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</si>
  <si>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</si>
  <si>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</si>
  <si>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</si>
  <si>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</si>
  <si>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</si>
  <si>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</si>
  <si>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</si>
  <si>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</si>
  <si>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</si>
  <si>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</si>
  <si>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</si>
  <si>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</si>
  <si>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</si>
  <si>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</si>
  <si>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</si>
  <si>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</si>
  <si>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</si>
  <si>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</si>
  <si>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</si>
  <si>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</si>
  <si>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</si>
  <si>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</si>
  <si>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</si>
  <si>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</si>
  <si>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</si>
  <si>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</si>
  <si>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</si>
  <si>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</si>
  <si>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</si>
  <si>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</si>
  <si>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</si>
  <si>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</si>
  <si>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</si>
  <si>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</si>
  <si>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</si>
  <si>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</si>
  <si>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</si>
  <si>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</si>
  <si>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</si>
  <si>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</si>
  <si>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</si>
  <si>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</si>
  <si>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</si>
  <si>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</si>
  <si>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</si>
  <si>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</si>
  <si>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</si>
  <si>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</si>
  <si>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</si>
  <si>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</si>
  <si>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</si>
  <si>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</si>
  <si>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</si>
  <si>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</si>
  <si>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</si>
  <si>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</si>
  <si>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</si>
  <si>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</si>
  <si>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</si>
  <si>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</si>
  <si>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</si>
  <si>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</si>
  <si>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</si>
  <si>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</si>
  <si>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</si>
  <si>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</si>
  <si>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</si>
  <si>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</si>
  <si>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</si>
  <si>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</si>
  <si>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</si>
  <si>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</si>
  <si>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</si>
  <si>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</si>
  <si>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</si>
  <si>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</si>
  <si>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</si>
  <si>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</si>
  <si>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</si>
  <si>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</si>
  <si>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</si>
  <si>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</si>
  <si>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</si>
  <si>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</si>
  <si>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</si>
  <si>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</si>
  <si>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</si>
  <si>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</si>
  <si>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</si>
  <si>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</si>
  <si>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</si>
  <si>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</si>
  <si>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</si>
  <si>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</si>
  <si>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</si>
  <si>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</si>
  <si>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</si>
  <si>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</si>
  <si>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</si>
  <si>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</si>
  <si>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</si>
  <si>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</si>
  <si>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</si>
  <si>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</si>
  <si>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</si>
  <si>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</si>
  <si>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</si>
  <si>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</si>
  <si>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</si>
  <si>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</si>
  <si>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</si>
  <si>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</si>
  <si>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</si>
  <si>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</si>
  <si>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</si>
  <si>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</si>
  <si>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</si>
  <si>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</si>
  <si>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</si>
  <si>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</si>
  <si>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</si>
  <si>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</si>
  <si>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</si>
  <si>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</si>
  <si>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</si>
  <si>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</si>
  <si>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</si>
  <si>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</si>
  <si>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</si>
  <si>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</si>
  <si>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</si>
  <si>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</si>
  <si>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</si>
  <si>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</si>
  <si>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</si>
  <si>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</si>
  <si>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</si>
  <si>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</si>
  <si>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</si>
  <si>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</si>
  <si>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</si>
  <si>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</si>
  <si>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</si>
  <si>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</si>
  <si>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</si>
  <si>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</si>
  <si>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</si>
  <si>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</si>
  <si>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</si>
  <si>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</si>
  <si>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</si>
  <si>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</si>
  <si>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</si>
  <si>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</si>
  <si>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</si>
  <si>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</si>
  <si>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</si>
  <si>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</si>
  <si>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</si>
  <si>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</si>
  <si>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</si>
  <si>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</si>
  <si>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</si>
  <si>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</si>
  <si>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</si>
  <si>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</si>
  <si>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</si>
  <si>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</si>
  <si>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</si>
  <si>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</si>
  <si>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</si>
  <si>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</si>
  <si>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</si>
  <si>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</si>
  <si>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</si>
  <si>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</si>
  <si>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</si>
  <si>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</si>
  <si>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</si>
  <si>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</si>
  <si>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</si>
  <si>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</si>
  <si>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</si>
  <si>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</si>
  <si>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</si>
  <si>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</si>
  <si>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</si>
  <si>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</si>
  <si>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</si>
  <si>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</si>
  <si>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</si>
  <si>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</si>
  <si>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</si>
  <si>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</si>
  <si>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</si>
  <si>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</si>
  <si>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</si>
  <si>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</si>
  <si>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</si>
  <si>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</si>
  <si>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</si>
  <si>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</si>
  <si>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</si>
  <si>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</si>
  <si>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</si>
  <si>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</si>
  <si>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</si>
  <si>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</si>
  <si>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</si>
  <si>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</si>
  <si>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</si>
  <si>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</si>
  <si>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</si>
  <si>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</si>
  <si>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</si>
  <si>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</si>
  <si>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</si>
  <si>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</si>
  <si>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</si>
  <si>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</si>
  <si>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</si>
  <si>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</si>
  <si>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</si>
  <si>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</si>
  <si>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</si>
  <si>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</si>
  <si>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</si>
  <si>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</si>
  <si>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</si>
  <si>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</si>
  <si>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</si>
  <si>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</si>
  <si>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</si>
  <si>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</si>
  <si>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</si>
  <si>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</si>
  <si>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</si>
  <si>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</si>
  <si>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</si>
  <si>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</si>
  <si>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</si>
  <si>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</si>
  <si>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</si>
  <si>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</si>
  <si>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</si>
  <si>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</si>
  <si>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</si>
  <si>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</si>
  <si>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</si>
  <si>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</si>
  <si>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</si>
  <si>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</si>
  <si>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</si>
  <si>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</si>
  <si>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</si>
  <si>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</si>
  <si>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</si>
  <si>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</si>
  <si>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</si>
  <si>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</si>
  <si>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</si>
  <si>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</si>
  <si>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</si>
  <si>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</si>
  <si>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</si>
  <si>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</si>
  <si>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</si>
  <si>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</si>
  <si>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</si>
  <si>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</si>
  <si>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</si>
  <si>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</si>
  <si>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</si>
  <si>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</si>
  <si>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</si>
  <si>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</si>
  <si>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</si>
  <si>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</si>
  <si>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</si>
  <si>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</si>
  <si>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</si>
  <si>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</si>
  <si>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</si>
  <si>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</si>
  <si>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</si>
  <si>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</si>
  <si>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</si>
  <si>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</si>
  <si>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</si>
  <si>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</si>
  <si>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</si>
  <si>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</si>
  <si>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</si>
  <si>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</si>
  <si>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</si>
  <si>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</si>
  <si>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</si>
  <si>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</si>
  <si>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</si>
  <si>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</si>
  <si>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</si>
  <si>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</si>
  <si>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</si>
  <si>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</si>
  <si>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</si>
  <si>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</si>
  <si>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</si>
  <si>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</si>
  <si>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</si>
  <si>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</si>
  <si>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</si>
  <si>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</si>
  <si>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</si>
  <si>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</si>
  <si>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</si>
  <si>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</si>
  <si>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</si>
  <si>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</si>
  <si>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</si>
  <si>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</si>
  <si>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</si>
  <si>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</si>
  <si>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</si>
  <si>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</si>
  <si>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</si>
  <si>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</si>
  <si>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</si>
  <si>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</si>
  <si>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</si>
  <si>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</si>
  <si>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</si>
  <si>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</si>
  <si>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</si>
  <si>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</si>
  <si>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</si>
  <si>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</si>
  <si>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</si>
  <si>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</si>
  <si>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</si>
  <si>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</si>
  <si>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</si>
  <si>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</si>
  <si>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</si>
  <si>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</si>
  <si>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</si>
  <si>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</si>
  <si>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</si>
  <si>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</si>
  <si>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</si>
  <si>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</si>
  <si>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</si>
  <si>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</si>
  <si>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</si>
  <si>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</si>
  <si>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</si>
  <si>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</si>
  <si>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</si>
  <si>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</si>
  <si>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</si>
  <si>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</si>
  <si>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</si>
  <si>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</si>
  <si>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</si>
  <si>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</si>
  <si>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</si>
  <si>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</si>
  <si>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</si>
  <si>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</si>
  <si>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</si>
  <si>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</si>
  <si>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</si>
  <si>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</si>
  <si>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</si>
  <si>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</si>
  <si>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</si>
  <si>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</si>
  <si>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</si>
  <si>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</si>
  <si>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</si>
  <si>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</si>
  <si>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</si>
  <si>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</si>
  <si>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</si>
  <si>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</si>
  <si>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</si>
  <si>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</si>
  <si>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</si>
  <si>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</si>
  <si>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</si>
  <si>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</si>
  <si>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</si>
  <si>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</si>
  <si>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</si>
  <si>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</si>
  <si>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</si>
  <si>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</si>
  <si>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</si>
  <si>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</si>
  <si>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</si>
  <si>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</si>
  <si>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</si>
  <si>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</si>
  <si>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</si>
  <si>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</si>
  <si>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</si>
  <si>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</si>
  <si>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</si>
  <si>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</si>
  <si>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</si>
  <si>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</si>
  <si>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</si>
  <si>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</si>
  <si>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</si>
  <si>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</si>
  <si>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</si>
  <si>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</si>
  <si>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</si>
  <si>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</si>
  <si>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</si>
  <si>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</si>
  <si>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</si>
  <si>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</si>
  <si>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</si>
  <si>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</si>
  <si>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</si>
  <si>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</si>
  <si>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</si>
  <si>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</si>
  <si>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</si>
  <si>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</si>
  <si>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</si>
  <si>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</si>
  <si>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</si>
  <si>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</si>
  <si>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</si>
  <si>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</si>
  <si>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</si>
  <si>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</si>
  <si>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</si>
  <si>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</si>
  <si>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</si>
  <si>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</si>
  <si>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</si>
  <si>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</si>
  <si>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</si>
  <si>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</si>
  <si>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</si>
  <si>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</si>
  <si>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</si>
  <si>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</si>
  <si>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</si>
  <si>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</si>
  <si>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</si>
  <si>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</si>
  <si>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</si>
  <si>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</si>
  <si>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</si>
  <si>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</si>
  <si>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</si>
  <si>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</si>
  <si>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</si>
  <si>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</si>
  <si>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</si>
  <si>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</si>
  <si>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</si>
  <si>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</si>
  <si>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</si>
  <si>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</si>
  <si>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</si>
  <si>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</si>
  <si>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</si>
  <si>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</si>
  <si>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</si>
  <si>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</si>
  <si>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</si>
  <si>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</si>
  <si>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</si>
  <si>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</si>
  <si>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</si>
  <si>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</si>
  <si>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</si>
  <si>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</si>
  <si>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</si>
  <si>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</si>
  <si>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</si>
  <si>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</si>
  <si>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</si>
  <si>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</si>
  <si>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</si>
  <si>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</si>
  <si>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</si>
  <si>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</si>
  <si>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</si>
  <si>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</si>
  <si>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</si>
  <si>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</si>
  <si>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</si>
  <si>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</si>
  <si>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</si>
  <si>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</si>
  <si>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</si>
  <si>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</si>
  <si>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</si>
  <si>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</si>
  <si>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</si>
  <si>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</si>
  <si>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</si>
  <si>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</si>
  <si>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</si>
  <si>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</si>
  <si>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</si>
  <si>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</si>
  <si>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</si>
  <si>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</si>
  <si>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</si>
  <si>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</si>
  <si>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</si>
  <si>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</si>
  <si>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</si>
  <si>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</si>
  <si>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</si>
  <si>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</si>
  <si>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</si>
  <si>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</si>
  <si>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</si>
  <si>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</si>
  <si>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</si>
  <si>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</si>
  <si>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</si>
  <si>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</si>
  <si>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</si>
  <si>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</si>
  <si>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</si>
  <si>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</si>
  <si>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</si>
  <si>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</si>
  <si>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</si>
  <si>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</si>
  <si>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</si>
  <si>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</si>
  <si>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</si>
  <si>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</si>
  <si>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</si>
  <si>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</si>
  <si>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</si>
  <si>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</si>
  <si>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</si>
  <si>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</si>
  <si>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</si>
  <si>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</si>
  <si>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</si>
  <si>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</si>
  <si>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</si>
  <si>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</si>
  <si>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</si>
  <si>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</si>
  <si>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</si>
  <si>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</si>
  <si>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</si>
  <si>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</si>
  <si>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</si>
  <si>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</si>
  <si>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</si>
  <si>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</si>
  <si>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</si>
  <si>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</si>
  <si>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</si>
  <si>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</si>
  <si>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</si>
  <si>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</si>
  <si>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</si>
  <si>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</si>
  <si>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</si>
  <si>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</si>
  <si>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</si>
  <si>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</si>
  <si>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</si>
  <si>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</si>
  <si>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</si>
  <si>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</si>
  <si>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</si>
  <si>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</si>
  <si>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</si>
  <si>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</si>
  <si>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</si>
  <si>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</si>
  <si>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</si>
  <si>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</si>
  <si>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</si>
  <si>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</si>
  <si>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</si>
  <si>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</si>
  <si>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</si>
  <si>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</si>
  <si>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</si>
  <si>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</si>
  <si>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</si>
  <si>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</si>
  <si>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</si>
  <si>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</si>
  <si>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</si>
  <si>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</si>
  <si>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</si>
  <si>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</si>
  <si>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</si>
  <si>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</si>
  <si>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</si>
  <si>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</si>
  <si>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</si>
  <si>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</si>
  <si>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</si>
  <si>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</si>
  <si>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</si>
  <si>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</si>
  <si>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</si>
  <si>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</si>
  <si>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</si>
  <si>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</si>
  <si>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</si>
  <si>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</si>
  <si>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</si>
  <si>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</si>
  <si>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</si>
  <si>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</si>
  <si>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</si>
  <si>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</si>
  <si>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</si>
  <si>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</si>
  <si>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</si>
  <si>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</si>
  <si>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</si>
  <si>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</si>
  <si>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</si>
  <si>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</si>
  <si>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</si>
  <si>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</si>
  <si>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</si>
  <si>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</si>
  <si>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</si>
  <si>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</si>
  <si>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</si>
  <si>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</si>
  <si>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</si>
  <si>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</si>
  <si>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</si>
  <si>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</si>
  <si>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</si>
  <si>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</si>
  <si>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</si>
  <si>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</si>
  <si>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</si>
  <si>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</si>
  <si>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</si>
  <si>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</si>
  <si>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</si>
  <si>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</si>
  <si>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</si>
  <si>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</si>
  <si>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</si>
  <si>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</si>
  <si>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</si>
  <si>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</si>
  <si>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</si>
  <si>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</si>
  <si>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</si>
  <si>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</si>
  <si>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</si>
  <si>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</si>
  <si>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</si>
  <si>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</si>
  <si>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</si>
  <si>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</si>
  <si>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</si>
  <si>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</si>
  <si>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</si>
  <si>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</si>
  <si>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</si>
  <si>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</si>
  <si>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</si>
  <si>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</si>
  <si>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</si>
  <si>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</si>
  <si>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</si>
  <si>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</si>
  <si>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</si>
  <si>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</si>
  <si>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</si>
  <si>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</si>
  <si>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</si>
  <si>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</si>
  <si>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</si>
  <si>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</si>
  <si>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</si>
  <si>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</si>
  <si>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</si>
  <si>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</si>
  <si>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</si>
  <si>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</si>
  <si>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</si>
  <si>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</si>
  <si>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</si>
  <si>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</si>
  <si>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</si>
  <si>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</si>
  <si>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</si>
  <si>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</si>
  <si>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</si>
  <si>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</si>
  <si>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</si>
  <si>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</si>
  <si>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</si>
  <si>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</si>
  <si>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</si>
  <si>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</si>
  <si>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</si>
  <si>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</si>
  <si>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</si>
  <si>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</si>
  <si>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</si>
  <si>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</si>
  <si>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</si>
  <si>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</si>
  <si>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</si>
  <si>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</si>
  <si>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</si>
  <si>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</si>
  <si>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</si>
  <si>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</si>
  <si>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</si>
  <si>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</si>
  <si>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</si>
  <si>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</si>
  <si>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</si>
  <si>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</si>
  <si>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</si>
  <si>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</si>
  <si>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</si>
  <si>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</si>
  <si>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</si>
  <si>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</si>
  <si>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</si>
  <si>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</si>
  <si>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</si>
  <si>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</si>
  <si>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</si>
  <si>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</si>
  <si>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</si>
  <si>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</si>
  <si>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</si>
  <si>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</si>
  <si>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</si>
  <si>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</si>
  <si>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</si>
  <si>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</si>
  <si>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</si>
  <si>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</si>
  <si>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</si>
  <si>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</si>
  <si>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</si>
  <si>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</si>
  <si>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</si>
  <si>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</si>
  <si>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</si>
  <si>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</si>
  <si>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</si>
  <si>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</si>
  <si>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</si>
  <si>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</si>
  <si>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</si>
  <si>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</si>
  <si>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</si>
  <si>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</si>
  <si>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</si>
  <si>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</si>
  <si>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</si>
  <si>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</si>
  <si>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</si>
  <si>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</si>
  <si>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</si>
  <si>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</si>
  <si>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</si>
  <si>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</si>
  <si>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</si>
  <si>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</si>
  <si>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</si>
  <si>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</si>
  <si>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</si>
  <si>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</si>
  <si>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</si>
  <si>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</si>
  <si>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</si>
  <si>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</si>
  <si>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</si>
  <si>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</si>
  <si>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</si>
  <si>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</si>
  <si>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</si>
  <si>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</si>
  <si>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</si>
  <si>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</si>
  <si>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</si>
  <si>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</si>
  <si>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</si>
  <si>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</si>
  <si>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</si>
  <si>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</si>
  <si>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</si>
  <si>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</si>
  <si>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</si>
  <si>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</si>
  <si>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</si>
  <si>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</si>
  <si>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</si>
  <si>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</si>
  <si>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</si>
  <si>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</si>
  <si>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</si>
  <si>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</si>
  <si>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</si>
  <si>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</si>
  <si>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</si>
  <si>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</si>
  <si>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</si>
  <si>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</si>
  <si>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</si>
  <si>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</si>
  <si>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</si>
  <si>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</si>
  <si>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</si>
  <si>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</si>
  <si>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</si>
  <si>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</si>
  <si>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</si>
  <si>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</si>
  <si>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</si>
  <si>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</si>
  <si>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</si>
  <si>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</si>
  <si>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</si>
  <si>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</si>
  <si>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</si>
  <si>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</si>
  <si>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</si>
  <si>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</si>
  <si>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</si>
  <si>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</si>
  <si>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</si>
  <si>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</si>
  <si>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</si>
  <si>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</si>
  <si>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</si>
  <si>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</si>
  <si>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</si>
  <si>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</si>
  <si>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</si>
  <si>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</si>
  <si>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</si>
  <si>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</si>
  <si>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</si>
  <si>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</si>
  <si>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</si>
  <si>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</si>
  <si>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</si>
  <si>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</si>
  <si>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</si>
  <si>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</si>
  <si>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</si>
  <si>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</si>
  <si>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</si>
  <si>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</si>
  <si>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</si>
  <si>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</si>
  <si>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</si>
  <si>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</si>
  <si>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</si>
  <si>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</si>
  <si>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</si>
  <si>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</si>
  <si>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</si>
  <si>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</si>
  <si>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</si>
  <si>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</si>
  <si>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</si>
  <si>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</si>
  <si>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</si>
  <si>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</si>
  <si>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</si>
  <si>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</si>
  <si>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</si>
  <si>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</si>
  <si>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</si>
  <si>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</si>
  <si>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</si>
  <si>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</si>
  <si>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</si>
  <si>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</si>
  <si>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</si>
  <si>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</si>
  <si>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</si>
  <si>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</si>
  <si>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</si>
  <si>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</si>
  <si>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</si>
  <si>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</si>
  <si>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</si>
  <si>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</si>
  <si>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</si>
  <si>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</si>
  <si>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</si>
  <si>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</si>
  <si>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</si>
  <si>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</si>
  <si>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</si>
  <si>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</si>
  <si>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</si>
  <si>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</si>
  <si>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</si>
  <si>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</si>
  <si>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</si>
  <si>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</si>
  <si>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</si>
  <si>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</si>
  <si>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</si>
  <si>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</si>
  <si>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</si>
  <si>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</si>
  <si>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</si>
  <si>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</si>
  <si>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</si>
  <si>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</si>
  <si>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</si>
  <si>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</si>
  <si>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</si>
  <si>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</si>
  <si>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</si>
  <si>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</si>
  <si>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</si>
  <si>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</si>
  <si>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</si>
  <si>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</si>
  <si>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</si>
  <si>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</si>
  <si>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</si>
  <si>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</si>
  <si>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</si>
  <si>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</si>
  <si>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</si>
  <si>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</si>
  <si>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</si>
  <si>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</si>
  <si>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</si>
  <si>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</si>
  <si>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</si>
  <si>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</si>
  <si>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</si>
  <si>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</si>
  <si>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</si>
  <si>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</si>
  <si>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</si>
  <si>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</si>
  <si>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</si>
  <si>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</si>
  <si>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</si>
  <si>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</si>
  <si>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</si>
  <si>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</si>
  <si>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</si>
  <si>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</si>
  <si>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</si>
  <si>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</si>
  <si>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</si>
  <si>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</si>
  <si>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</si>
  <si>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</si>
  <si>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</si>
  <si>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</si>
  <si>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</si>
  <si>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</si>
  <si>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</si>
  <si>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</si>
  <si>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</si>
  <si>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</si>
  <si>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</si>
  <si>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</si>
  <si>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</si>
  <si>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</si>
  <si>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</si>
  <si>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</si>
  <si>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</si>
  <si>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</si>
  <si>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</si>
  <si>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</si>
  <si>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</si>
  <si>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</si>
  <si>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</si>
  <si>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</si>
  <si>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</si>
  <si>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</si>
  <si>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</si>
  <si>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</si>
  <si>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</si>
  <si>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</si>
  <si>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</si>
  <si>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</si>
  <si>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</si>
  <si>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</si>
  <si>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</si>
  <si>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</si>
  <si>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</si>
  <si>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</si>
  <si>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</si>
  <si>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</si>
  <si>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</si>
  <si>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</si>
  <si>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</si>
  <si>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</si>
  <si>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</si>
  <si>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</si>
  <si>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</si>
  <si>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</si>
  <si>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</si>
  <si>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</si>
  <si>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</si>
  <si>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</si>
  <si>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</si>
  <si>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</si>
  <si>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</si>
  <si>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</si>
  <si>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</si>
  <si>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</si>
  <si>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</si>
  <si>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</si>
  <si>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</si>
  <si>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</si>
  <si>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</si>
  <si>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</si>
  <si>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</si>
  <si>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</si>
  <si>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</si>
  <si>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</si>
  <si>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</si>
  <si>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</si>
  <si>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</si>
  <si>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</si>
  <si>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</si>
  <si>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</si>
  <si>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</si>
  <si>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</si>
  <si>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</si>
  <si>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</si>
  <si>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</si>
  <si>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</si>
  <si>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</si>
  <si>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</si>
  <si>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</si>
  <si>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</si>
  <si>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</si>
  <si>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</si>
  <si>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</si>
  <si>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</si>
  <si>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</si>
  <si>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</si>
  <si>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</si>
  <si>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</si>
  <si>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</si>
  <si>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</si>
  <si>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</si>
  <si>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</si>
  <si>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</si>
  <si>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</si>
  <si>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</si>
  <si>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</si>
  <si>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</si>
  <si>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</si>
  <si>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</si>
  <si>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</si>
  <si>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</si>
  <si>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</si>
  <si>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</si>
  <si>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</si>
  <si>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</si>
  <si>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</si>
  <si>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</si>
  <si>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</si>
  <si>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</si>
  <si>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</si>
  <si>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</si>
  <si>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</si>
  <si>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</si>
  <si>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</si>
  <si>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</si>
  <si>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</si>
  <si>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</si>
  <si>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</si>
  <si>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</si>
  <si>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</si>
  <si>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</si>
  <si>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</si>
  <si>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</si>
  <si>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</si>
  <si>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</si>
  <si>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</si>
  <si>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</si>
  <si>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</si>
  <si>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</si>
  <si>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</si>
  <si>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</si>
  <si>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</si>
  <si>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</si>
  <si>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</si>
  <si>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</si>
  <si>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</si>
  <si>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</si>
  <si>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</si>
  <si>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</si>
  <si>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</si>
  <si>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</si>
  <si>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</si>
  <si>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</si>
  <si>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</si>
  <si>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</si>
  <si>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</si>
  <si>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</si>
  <si>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</si>
  <si>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</si>
  <si>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</si>
  <si>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</si>
  <si>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</si>
  <si>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</si>
  <si>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</si>
  <si>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</si>
  <si>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</si>
  <si>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</si>
  <si>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</si>
  <si>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</si>
  <si>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</si>
  <si>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</si>
  <si>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</si>
  <si>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</si>
  <si>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</si>
  <si>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</si>
  <si>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</si>
  <si>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</si>
  <si>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</si>
  <si>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</si>
  <si>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</si>
  <si>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</si>
  <si>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</si>
  <si>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</si>
  <si>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</si>
  <si>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</si>
  <si>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</si>
  <si>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</si>
  <si>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</si>
  <si>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</si>
  <si>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</si>
  <si>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</si>
  <si>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</si>
  <si>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</si>
  <si>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</si>
  <si>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</si>
  <si>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</si>
  <si>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</si>
  <si>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</si>
  <si>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</si>
  <si>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</si>
  <si>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</si>
  <si>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</si>
  <si>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</si>
  <si>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</si>
  <si>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</si>
  <si>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</si>
  <si>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</si>
  <si>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</si>
  <si>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</si>
  <si>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</si>
  <si>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</si>
  <si>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</si>
  <si>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</si>
  <si>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</si>
  <si>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</si>
  <si>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</si>
  <si>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</si>
  <si>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</si>
  <si>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</si>
  <si>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</si>
  <si>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</si>
  <si>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</si>
  <si>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</si>
  <si>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</si>
  <si>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</si>
  <si>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</si>
  <si>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</si>
  <si>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</si>
  <si>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</si>
  <si>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</si>
  <si>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</si>
  <si>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</si>
  <si>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</si>
  <si>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</si>
  <si>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</si>
  <si>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</si>
  <si>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</si>
  <si>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</si>
  <si>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</si>
  <si>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</si>
  <si>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</si>
  <si>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</si>
  <si>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</si>
  <si>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</si>
  <si>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</si>
  <si>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</si>
  <si>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</si>
  <si>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</si>
  <si>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</si>
  <si>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</si>
  <si>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</si>
  <si>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</si>
  <si>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</si>
  <si>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</si>
  <si>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</si>
  <si>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</si>
  <si>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</si>
  <si>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</si>
  <si>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</si>
  <si>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</si>
  <si>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</si>
  <si>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</si>
  <si>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</si>
  <si>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</si>
  <si>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</si>
  <si>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</si>
  <si>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</si>
  <si>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</si>
  <si>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</si>
  <si>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</si>
  <si>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</si>
  <si>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</si>
  <si>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</si>
  <si>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</si>
  <si>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</si>
  <si>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</si>
  <si>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</si>
  <si>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</si>
  <si>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</si>
  <si>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</si>
  <si>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</si>
  <si>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</si>
  <si>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</si>
  <si>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</si>
  <si>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</si>
  <si>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</si>
  <si>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</si>
  <si>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</si>
  <si>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</si>
  <si>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</si>
  <si>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</si>
  <si>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</si>
  <si>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</si>
  <si>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</si>
  <si>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</si>
  <si>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</si>
  <si>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</si>
  <si>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</si>
  <si>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</si>
  <si>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</si>
  <si>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</si>
  <si>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</si>
  <si>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</si>
  <si>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</si>
  <si>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</si>
  <si>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</si>
  <si>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</si>
  <si>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</si>
  <si>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</si>
  <si>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</si>
  <si>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</si>
  <si>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</si>
  <si>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</si>
  <si>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</si>
  <si>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</si>
  <si>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</si>
  <si>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</si>
  <si>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</si>
  <si>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</si>
  <si>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</si>
  <si>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</si>
  <si>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</si>
  <si>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</si>
  <si>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</si>
  <si>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</si>
  <si>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</si>
  <si>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</si>
  <si>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</si>
  <si>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</si>
  <si>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</si>
  <si>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</si>
  <si>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</si>
  <si>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</si>
  <si>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</si>
  <si>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</si>
  <si>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</si>
  <si>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</si>
  <si>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</si>
  <si>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</si>
  <si>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</si>
  <si>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</si>
  <si>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</si>
  <si>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</si>
  <si>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</si>
  <si>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</si>
  <si>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</si>
  <si>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</si>
  <si>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</si>
  <si>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</si>
  <si>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</si>
  <si>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</si>
  <si>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</si>
  <si>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</si>
  <si>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</si>
  <si>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</si>
  <si>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</si>
  <si>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</si>
  <si>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</si>
  <si>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</si>
  <si>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</si>
  <si>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</si>
  <si>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</si>
  <si>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</si>
  <si>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</si>
  <si>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</si>
  <si>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</si>
  <si>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</si>
  <si>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</si>
  <si>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</si>
  <si>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</si>
  <si>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</si>
  <si>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</si>
  <si>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</si>
  <si>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</si>
  <si>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</si>
  <si>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</si>
  <si>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</si>
  <si>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</si>
  <si>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</si>
  <si>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</si>
  <si>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</si>
  <si>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</si>
  <si>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</si>
  <si>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</si>
  <si>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</si>
  <si>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</si>
  <si>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</si>
  <si>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</si>
  <si>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</si>
  <si>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</si>
  <si>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</si>
  <si>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</si>
  <si>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</si>
  <si>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</si>
  <si>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</si>
  <si>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</si>
  <si>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</si>
  <si>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</si>
  <si>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</si>
  <si>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</si>
  <si>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</si>
  <si>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</si>
  <si>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</si>
  <si>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</si>
  <si>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</si>
  <si>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</si>
  <si>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</si>
  <si>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</si>
  <si>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</si>
  <si>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</si>
  <si>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</si>
  <si>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</si>
  <si>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</si>
  <si>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</si>
  <si>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</si>
  <si>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</si>
  <si>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</si>
  <si>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</si>
  <si>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</si>
  <si>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</si>
  <si>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</si>
  <si>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</si>
  <si>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</si>
  <si>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</si>
  <si>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</si>
  <si>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</si>
  <si>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</si>
  <si>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</si>
  <si>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</si>
  <si>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</si>
  <si>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</si>
  <si>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</si>
  <si>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</si>
  <si>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</si>
  <si>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</si>
  <si>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</si>
  <si>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</si>
  <si>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</si>
  <si>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</si>
  <si>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</si>
  <si>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</si>
  <si>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</si>
  <si>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</si>
  <si>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</si>
  <si>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</si>
  <si>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</si>
  <si>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</si>
  <si>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</si>
  <si>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</si>
  <si>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</si>
  <si>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</si>
  <si>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</si>
  <si>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</si>
  <si>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</si>
  <si>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</si>
  <si>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</si>
  <si>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</si>
  <si>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</si>
  <si>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</si>
  <si>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</si>
  <si>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</si>
  <si>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</si>
  <si>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</si>
  <si>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</si>
  <si>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</si>
  <si>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</si>
  <si>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</si>
  <si>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</si>
  <si>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</si>
  <si>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</si>
  <si>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</si>
  <si>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</si>
  <si>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</si>
  <si>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</si>
  <si>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</si>
  <si>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</si>
  <si>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</si>
  <si>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</si>
  <si>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</si>
  <si>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</si>
  <si>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</si>
  <si>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</si>
  <si>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</si>
  <si>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</si>
  <si>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</si>
  <si>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</si>
  <si>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</si>
  <si>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</si>
  <si>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</si>
  <si>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</si>
  <si>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</si>
  <si>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</si>
  <si>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</si>
  <si>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</si>
  <si>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</si>
  <si>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</si>
  <si>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</si>
  <si>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</si>
  <si>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</si>
  <si>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</si>
  <si>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</si>
  <si>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</si>
  <si>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</si>
  <si>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</si>
  <si>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</si>
  <si>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</si>
  <si>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</si>
  <si>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</si>
  <si>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</si>
  <si>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</si>
  <si>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</si>
  <si>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</si>
  <si>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</si>
  <si>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</si>
  <si>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</si>
  <si>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</si>
  <si>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</si>
  <si>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</si>
  <si>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</si>
  <si>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</si>
  <si>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</si>
  <si>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</si>
  <si>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</si>
  <si>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</si>
  <si>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</si>
  <si>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</si>
  <si>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</si>
  <si>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</si>
  <si>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</si>
  <si>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</si>
  <si>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</si>
  <si>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</si>
  <si>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</si>
  <si>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</si>
  <si>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</si>
  <si>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</si>
  <si>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</si>
  <si>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</si>
  <si>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</si>
  <si>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</si>
  <si>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</si>
  <si>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</si>
  <si>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</si>
  <si>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</si>
  <si>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</si>
  <si>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</si>
  <si>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</si>
  <si>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</si>
  <si>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</si>
  <si>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</si>
  <si>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</si>
  <si>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</si>
  <si>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</si>
  <si>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</si>
  <si>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</si>
  <si>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</si>
  <si>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</si>
  <si>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</si>
  <si>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</si>
  <si>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</si>
  <si>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</si>
  <si>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</si>
  <si>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</si>
  <si>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</si>
  <si>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</si>
  <si>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</si>
  <si>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</si>
  <si>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</si>
  <si>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</si>
  <si>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</si>
  <si>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</si>
  <si>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</si>
  <si>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</si>
  <si>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</si>
  <si>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</si>
  <si>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</si>
  <si>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</si>
  <si>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</si>
  <si>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</si>
  <si>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</si>
  <si>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</si>
  <si>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</si>
  <si>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</si>
  <si>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</si>
  <si>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</si>
  <si>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</si>
  <si>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</si>
  <si>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</si>
  <si>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</si>
  <si>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</si>
  <si>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</si>
  <si>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</si>
  <si>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</si>
  <si>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</si>
  <si>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</si>
  <si>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</si>
  <si>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</si>
  <si>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</si>
  <si>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</si>
  <si>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</si>
  <si>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</si>
  <si>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</si>
  <si>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</si>
  <si>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</si>
  <si>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</si>
  <si>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</si>
  <si>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</si>
  <si>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</si>
  <si>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</si>
  <si>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</si>
  <si>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</si>
  <si>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</si>
  <si>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</si>
  <si>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</si>
  <si>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</si>
  <si>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</si>
  <si>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</si>
  <si>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</si>
  <si>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</si>
  <si>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</si>
  <si>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</si>
  <si>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</si>
  <si>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</si>
  <si>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</si>
  <si>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</si>
  <si>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</si>
  <si>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</si>
  <si>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</si>
  <si>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</si>
  <si>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</si>
  <si>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</si>
  <si>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</si>
  <si>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</si>
  <si>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</si>
  <si>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</si>
  <si>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</si>
  <si>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</si>
  <si>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</si>
  <si>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</si>
  <si>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</si>
  <si>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</si>
  <si>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</si>
  <si>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</si>
  <si>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</si>
  <si>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</si>
  <si>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</si>
  <si>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</si>
  <si>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</si>
  <si>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</si>
  <si>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</si>
  <si>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</si>
  <si>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</si>
  <si>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</si>
  <si>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</si>
  <si>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</si>
  <si>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</si>
  <si>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</si>
  <si>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</si>
  <si>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</si>
  <si>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</si>
  <si>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</si>
  <si>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</si>
  <si>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</si>
  <si>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</si>
  <si>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</si>
  <si>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</si>
  <si>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</si>
  <si>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</si>
  <si>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</si>
  <si>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</si>
  <si>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</si>
  <si>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</si>
  <si>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</si>
  <si>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</si>
  <si>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</si>
  <si>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</si>
  <si>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</si>
  <si>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</si>
  <si>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</si>
  <si>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</si>
  <si>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</si>
  <si>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</si>
  <si>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</si>
  <si>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</si>
  <si>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</si>
  <si>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</si>
  <si>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</si>
  <si>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</si>
  <si>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</si>
  <si>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</si>
  <si>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</si>
  <si>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</si>
  <si>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</si>
  <si>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</si>
  <si>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</si>
  <si>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</si>
  <si>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</si>
  <si>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</si>
  <si>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</si>
  <si>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</si>
  <si>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</si>
  <si>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</si>
  <si>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</si>
  <si>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</si>
  <si>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</si>
  <si>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</si>
  <si>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</si>
  <si>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</si>
  <si>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</si>
  <si>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</si>
  <si>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</si>
  <si>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</si>
  <si>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</si>
  <si>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</si>
  <si>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</si>
  <si>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</si>
  <si>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</si>
  <si>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</si>
  <si>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</si>
  <si>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</si>
  <si>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</si>
  <si>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</si>
  <si>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</si>
  <si>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</si>
  <si>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</si>
  <si>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</si>
  <si>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</si>
  <si>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</si>
  <si>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</si>
  <si>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</si>
  <si>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</si>
  <si>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</si>
  <si>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</si>
  <si>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</si>
  <si>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</si>
  <si>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</si>
  <si>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</si>
  <si>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</si>
  <si>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</si>
  <si>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</si>
  <si>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</si>
  <si>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</si>
  <si>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</si>
  <si>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</si>
  <si>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</si>
  <si>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</si>
  <si>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</si>
  <si>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</si>
  <si>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</si>
  <si>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</si>
  <si>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</si>
  <si>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</si>
  <si>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</si>
  <si>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</si>
  <si>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</si>
  <si>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</si>
  <si>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</si>
  <si>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</si>
  <si>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</si>
  <si>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</si>
  <si>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</si>
  <si>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</si>
  <si>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</si>
  <si>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</si>
  <si>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</si>
  <si>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</si>
  <si>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</si>
  <si>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</si>
  <si>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</si>
  <si>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</si>
  <si>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</si>
  <si>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</si>
  <si>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</si>
  <si>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</si>
  <si>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</si>
  <si>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</si>
  <si>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</si>
  <si>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</si>
  <si>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</si>
  <si>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</si>
  <si>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</si>
  <si>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</si>
  <si>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</si>
  <si>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</si>
  <si>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</si>
  <si>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</si>
  <si>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</si>
  <si>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</si>
  <si>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</si>
  <si>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</si>
  <si>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</si>
  <si>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</si>
  <si>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</si>
  <si>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</si>
  <si>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</si>
  <si>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</si>
  <si>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</si>
  <si>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</si>
  <si>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</si>
  <si>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</si>
  <si>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</si>
  <si>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</si>
  <si>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</si>
  <si>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</si>
  <si>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</si>
  <si>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</si>
  <si>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</si>
  <si>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</si>
  <si>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</si>
  <si>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</si>
  <si>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</si>
  <si>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</si>
  <si>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</si>
  <si>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</si>
  <si>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</si>
  <si>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</si>
  <si>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</si>
  <si>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</si>
  <si>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</si>
  <si>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</si>
  <si>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</si>
  <si>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</si>
  <si>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</si>
  <si>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</si>
  <si>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</si>
  <si>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</si>
  <si>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</si>
  <si>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</si>
  <si>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</si>
  <si>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</si>
  <si>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</si>
  <si>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</si>
  <si>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</si>
  <si>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</si>
  <si>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</si>
  <si>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</si>
  <si>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</si>
  <si>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</si>
  <si>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</si>
  <si>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</si>
  <si>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</si>
  <si>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</si>
  <si>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</si>
  <si>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</si>
  <si>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</si>
  <si>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</si>
  <si>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</si>
  <si>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</si>
  <si>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</si>
  <si>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</si>
  <si>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</si>
  <si>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</si>
  <si>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</si>
  <si>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</si>
  <si>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</si>
  <si>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</si>
  <si>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</si>
  <si>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</si>
  <si>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</si>
  <si>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</si>
  <si>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</si>
  <si>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</si>
  <si>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</si>
  <si>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</si>
  <si>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</si>
  <si>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</si>
  <si>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</si>
  <si>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</si>
  <si>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</si>
  <si>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</si>
  <si>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</si>
  <si>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</si>
  <si>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</si>
  <si>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</si>
  <si>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</si>
  <si>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</si>
  <si>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</si>
  <si>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</si>
  <si>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</si>
  <si>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</si>
  <si>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</si>
  <si>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</si>
  <si>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</si>
  <si>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</si>
  <si>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</si>
  <si>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</si>
  <si>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</si>
  <si>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</si>
  <si>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</si>
  <si>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</si>
  <si>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</si>
  <si>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</si>
  <si>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</si>
  <si>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</si>
  <si>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</si>
  <si>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</si>
  <si>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</si>
  <si>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</si>
  <si>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</si>
  <si>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</si>
  <si>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</si>
  <si>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</si>
  <si>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</si>
  <si>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</si>
  <si>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</si>
  <si>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</si>
  <si>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</si>
  <si>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</si>
  <si>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</si>
  <si>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</si>
  <si>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</si>
  <si>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</si>
  <si>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</si>
  <si>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</si>
  <si>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</si>
  <si>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</si>
  <si>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</si>
  <si>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</si>
  <si>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</si>
  <si>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</si>
  <si>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</si>
  <si>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</si>
  <si>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</si>
  <si>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</si>
  <si>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</si>
  <si>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</si>
  <si>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</si>
  <si>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</si>
  <si>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</si>
  <si>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</si>
  <si>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</si>
  <si>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</si>
  <si>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</si>
  <si>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</si>
  <si>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</si>
  <si>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</si>
  <si>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</si>
  <si>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</si>
  <si>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</si>
  <si>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</si>
  <si>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</si>
  <si>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</si>
  <si>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</si>
  <si>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</si>
  <si>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</si>
  <si>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</si>
  <si>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</si>
  <si>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</si>
  <si>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</si>
  <si>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</si>
  <si>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</si>
  <si>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</si>
  <si>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</si>
  <si>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</si>
  <si>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</si>
  <si>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</si>
  <si>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</si>
  <si>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</si>
  <si>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</si>
  <si>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</si>
  <si>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</si>
  <si>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</si>
  <si>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</si>
  <si>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</si>
  <si>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</si>
  <si>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</si>
  <si>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</si>
  <si>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</si>
  <si>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</si>
  <si>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</si>
  <si>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</si>
  <si>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</si>
  <si>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</si>
  <si>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</si>
  <si>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</si>
  <si>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</si>
  <si>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</si>
  <si>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</si>
  <si>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</si>
  <si>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</si>
  <si>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</si>
  <si>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</si>
  <si>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</si>
  <si>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</si>
  <si>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</si>
  <si>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</si>
  <si>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</si>
  <si>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</si>
  <si>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</si>
  <si>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</si>
  <si>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</si>
  <si>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</si>
  <si>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</si>
  <si>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</si>
  <si>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</si>
  <si>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</si>
  <si>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</si>
  <si>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</si>
  <si>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</si>
  <si>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</si>
  <si>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</si>
  <si>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</si>
  <si>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</si>
  <si>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</si>
  <si>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</si>
  <si>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</si>
  <si>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</si>
  <si>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</si>
  <si>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</si>
  <si>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</si>
  <si>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</si>
  <si>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</si>
  <si>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</si>
  <si>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</si>
  <si>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</si>
  <si>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</si>
  <si>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</si>
  <si>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</si>
  <si>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</si>
  <si>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</si>
  <si>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</si>
  <si>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</si>
  <si>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</si>
  <si>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</si>
  <si>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</si>
  <si>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</si>
  <si>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</si>
  <si>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</si>
  <si>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</si>
  <si>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</si>
  <si>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</si>
  <si>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</si>
  <si>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</si>
  <si>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</si>
  <si>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</si>
  <si>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</si>
  <si>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</si>
  <si>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</si>
  <si>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</si>
  <si>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</si>
  <si>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</si>
  <si>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</si>
  <si>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</si>
  <si>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</si>
  <si>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</si>
  <si>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</si>
  <si>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</si>
  <si>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</si>
  <si>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</si>
  <si>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</si>
  <si>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</si>
  <si>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</si>
  <si>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</si>
  <si>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</si>
  <si>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</si>
  <si>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</si>
  <si>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</si>
  <si>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</si>
  <si>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</si>
  <si>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</si>
  <si>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</si>
  <si>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</si>
  <si>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</si>
  <si>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</si>
  <si>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</si>
  <si>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</si>
  <si>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</si>
  <si>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</si>
  <si>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</si>
  <si>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</si>
  <si>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</si>
  <si>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</si>
  <si>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</si>
  <si>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</si>
  <si>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</si>
  <si>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</si>
  <si>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</si>
  <si>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</si>
  <si>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</si>
  <si>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</si>
  <si>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</si>
  <si>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</si>
  <si>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</si>
  <si>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</si>
  <si>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</si>
  <si>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</si>
  <si>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</si>
  <si>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</si>
  <si>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</si>
  <si>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</si>
  <si>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</si>
  <si>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</si>
  <si>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</si>
  <si>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</si>
  <si>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</si>
  <si>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</si>
  <si>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</si>
  <si>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</si>
  <si>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</si>
  <si>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</si>
  <si>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</si>
  <si>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</si>
  <si>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</si>
  <si>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</si>
  <si>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</si>
  <si>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</si>
  <si>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</si>
  <si>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</si>
  <si>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</si>
  <si>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</si>
  <si>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</si>
  <si>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</si>
  <si>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</si>
  <si>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</si>
  <si>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</si>
  <si>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</si>
  <si>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</si>
  <si>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</si>
  <si>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</si>
  <si>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</si>
  <si>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</si>
  <si>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</si>
  <si>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</si>
  <si>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</si>
  <si>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</si>
  <si>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</si>
  <si>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</si>
  <si>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</si>
  <si>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</si>
  <si>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</si>
  <si>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</si>
  <si>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</si>
  <si>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</si>
  <si>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</si>
  <si>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</si>
  <si>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</si>
  <si>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</si>
  <si>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</si>
  <si>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</si>
  <si>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</si>
  <si>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</si>
  <si>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</si>
  <si>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</si>
  <si>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</si>
  <si>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</si>
  <si>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</si>
  <si>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</si>
  <si>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</si>
  <si>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</si>
  <si>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</si>
  <si>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</si>
  <si>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</si>
  <si>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</si>
  <si>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</si>
  <si>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</si>
  <si>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</si>
  <si>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</si>
  <si>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</si>
  <si>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</si>
  <si>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</si>
  <si>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</si>
  <si>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</si>
  <si>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</si>
  <si>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</si>
  <si>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</si>
  <si>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</si>
  <si>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</si>
  <si>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</si>
  <si>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</si>
  <si>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</si>
  <si>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</si>
  <si>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</si>
  <si>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</si>
  <si>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</si>
  <si>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</si>
  <si>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</si>
  <si>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</si>
  <si>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</si>
  <si>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</si>
  <si>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</si>
  <si>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</si>
  <si>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</si>
  <si>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</si>
  <si>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</si>
  <si>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</si>
  <si>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</si>
  <si>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</si>
  <si>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</si>
  <si>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</si>
  <si>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</si>
  <si>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</si>
  <si>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</si>
  <si>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</si>
  <si>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</si>
  <si>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</si>
  <si>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</si>
  <si>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</si>
  <si>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</si>
  <si>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</si>
  <si>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</si>
  <si>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</si>
  <si>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</si>
  <si>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</si>
  <si>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</si>
  <si>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</si>
  <si>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</si>
  <si>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</si>
  <si>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</si>
  <si>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</si>
  <si>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</si>
  <si>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</si>
  <si>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</si>
  <si>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</si>
  <si>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</si>
  <si>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</si>
  <si>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</si>
  <si>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</si>
  <si>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</si>
  <si>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</si>
  <si>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</si>
  <si>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</si>
  <si>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</si>
  <si>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</si>
  <si>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</si>
  <si>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</si>
  <si>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</si>
  <si>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</si>
  <si>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</si>
  <si>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</si>
  <si>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</si>
  <si>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</si>
  <si>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</si>
  <si>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</si>
  <si>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</si>
  <si>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</si>
  <si>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</si>
  <si>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</si>
  <si>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</si>
  <si>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</si>
  <si>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</si>
  <si>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</si>
  <si>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</si>
  <si>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</si>
  <si>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</si>
  <si>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</si>
  <si>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</si>
  <si>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</si>
  <si>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</si>
  <si>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</si>
  <si>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</si>
  <si>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</si>
  <si>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</si>
  <si>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</si>
  <si>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</si>
  <si>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</si>
  <si>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</si>
  <si>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</si>
  <si>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</si>
  <si>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</si>
  <si>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</si>
  <si>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</si>
  <si>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</si>
  <si>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</si>
  <si>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</si>
  <si>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</si>
  <si>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</si>
  <si>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</si>
  <si>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</si>
  <si>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</si>
  <si>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</si>
  <si>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</si>
  <si>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</si>
  <si>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</si>
  <si>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</si>
  <si>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</si>
  <si>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</si>
  <si>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</si>
  <si>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</si>
  <si>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</si>
  <si>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</si>
  <si>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</si>
  <si>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</si>
  <si>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</si>
  <si>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</si>
  <si>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</si>
  <si>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</si>
  <si>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</si>
  <si>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</si>
  <si>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</si>
  <si>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</si>
  <si>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</si>
  <si>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</si>
  <si>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</si>
  <si>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</si>
  <si>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</si>
  <si>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</si>
  <si>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</si>
  <si>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</si>
  <si>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</si>
  <si>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</si>
  <si>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</si>
  <si>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</si>
  <si>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</si>
  <si>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</si>
  <si>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</si>
  <si>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</si>
  <si>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</si>
  <si>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</si>
  <si>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</si>
  <si>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</si>
  <si>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</si>
  <si>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</si>
  <si>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</si>
  <si>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</si>
  <si>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</si>
  <si>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</si>
  <si>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</si>
  <si>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</si>
  <si>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</si>
  <si>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</si>
  <si>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</si>
  <si>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</si>
  <si>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</si>
  <si>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</si>
  <si>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</si>
  <si>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</si>
  <si>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</si>
  <si>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</si>
  <si>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</si>
  <si>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</si>
  <si>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</si>
  <si>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</si>
  <si>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</si>
  <si>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</si>
  <si>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</si>
  <si>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</si>
  <si>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</si>
  <si>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</si>
  <si>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</si>
  <si>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</si>
  <si>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</si>
  <si>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</si>
  <si>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</si>
  <si>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</si>
  <si>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</si>
  <si>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</si>
  <si>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</si>
  <si>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</si>
  <si>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</si>
  <si>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</si>
  <si>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</si>
  <si>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</si>
  <si>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</si>
  <si>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</si>
  <si>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</si>
  <si>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</si>
  <si>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</si>
  <si>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</si>
  <si>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</si>
  <si>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</si>
  <si>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</si>
  <si>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</si>
  <si>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</si>
  <si>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</si>
  <si>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</si>
  <si>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</si>
  <si>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</si>
  <si>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</si>
  <si>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</si>
  <si>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</si>
  <si>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</si>
  <si>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</si>
  <si>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</si>
  <si>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</si>
  <si>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</si>
  <si>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</si>
  <si>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</si>
  <si>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</si>
  <si>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</si>
  <si>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</si>
  <si>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</si>
  <si>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</si>
  <si>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</si>
  <si>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</si>
  <si>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</si>
  <si>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</si>
  <si>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</si>
  <si>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</si>
  <si>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</si>
  <si>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</si>
  <si>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</si>
  <si>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</si>
  <si>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</si>
  <si>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</si>
  <si>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</si>
  <si>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</si>
  <si>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</si>
  <si>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</si>
  <si>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</si>
  <si>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</si>
  <si>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</si>
  <si>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</si>
  <si>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</si>
  <si>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</si>
  <si>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</si>
  <si>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</si>
  <si>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</si>
  <si>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</si>
  <si>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</si>
  <si>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</si>
  <si>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</si>
  <si>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</si>
  <si>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</si>
  <si>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</si>
  <si>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</si>
  <si>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</si>
  <si>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</si>
  <si>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</si>
  <si>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</si>
  <si>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</si>
  <si>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</si>
  <si>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</si>
  <si>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</si>
  <si>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</si>
  <si>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</si>
  <si>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</si>
  <si>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</si>
  <si>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</si>
  <si>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</si>
  <si>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</si>
  <si>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</si>
  <si>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</si>
  <si>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</si>
  <si>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</si>
  <si>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</si>
  <si>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</si>
  <si>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</si>
  <si>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</si>
  <si>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</si>
  <si>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</si>
  <si>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</si>
  <si>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</si>
  <si>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</si>
  <si>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</si>
  <si>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</si>
  <si>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</si>
  <si>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</si>
  <si>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</si>
  <si>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</si>
  <si>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</si>
  <si>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</si>
  <si>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</si>
  <si>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</si>
  <si>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</si>
  <si>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</si>
  <si>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</si>
  <si>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</si>
  <si>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</si>
  <si>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</si>
  <si>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</si>
  <si>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</si>
  <si>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</si>
  <si>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</si>
  <si>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</si>
  <si>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</si>
  <si>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</si>
  <si>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</si>
  <si>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</si>
  <si>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</si>
  <si>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</si>
  <si>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</si>
  <si>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</si>
  <si>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</si>
  <si>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</si>
  <si>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</si>
  <si>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</si>
  <si>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</si>
  <si>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</si>
  <si>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</si>
  <si>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</si>
  <si>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</si>
  <si>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</si>
  <si>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</si>
  <si>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</si>
  <si>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</si>
  <si>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</si>
  <si>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</si>
  <si>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</si>
  <si>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</si>
  <si>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</si>
  <si>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</si>
  <si>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</si>
  <si>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</si>
  <si>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</si>
  <si>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</si>
  <si>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</si>
  <si>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</si>
  <si>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</si>
  <si>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</si>
  <si>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</si>
  <si>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</si>
  <si>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</si>
  <si>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</si>
  <si>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</si>
  <si>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</si>
  <si>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</si>
  <si>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</si>
  <si>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</si>
  <si>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</si>
  <si>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</si>
  <si>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</si>
  <si>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</si>
  <si>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</si>
  <si>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</si>
  <si>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</si>
  <si>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</si>
  <si>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</si>
  <si>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</si>
  <si>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</si>
  <si>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</si>
  <si>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</si>
  <si>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</si>
  <si>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</si>
  <si>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</si>
  <si>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</si>
  <si>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</si>
  <si>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</si>
  <si>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</si>
  <si>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</si>
  <si>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</si>
  <si>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</si>
  <si>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</si>
  <si>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</si>
  <si>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</si>
  <si>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</si>
  <si>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</si>
  <si>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</si>
  <si>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</si>
  <si>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</si>
  <si>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</si>
  <si>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</si>
  <si>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</si>
  <si>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</si>
  <si>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</si>
  <si>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</si>
  <si>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</si>
  <si>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</si>
  <si>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</si>
  <si>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</si>
  <si>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</si>
  <si>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</si>
  <si>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</si>
  <si>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</si>
  <si>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</si>
  <si>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</si>
  <si>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</si>
  <si>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</si>
  <si>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</si>
  <si>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</si>
  <si>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</si>
  <si>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</si>
  <si>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</si>
  <si>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</si>
  <si>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</si>
  <si>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</si>
  <si>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</si>
  <si>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</si>
  <si>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</si>
  <si>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</si>
  <si>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</si>
  <si>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</si>
  <si>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</si>
  <si>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</si>
  <si>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</si>
  <si>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</si>
  <si>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</si>
  <si>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</si>
  <si>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</si>
  <si>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</si>
  <si>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</si>
  <si>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</si>
  <si>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</si>
  <si>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</si>
  <si>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</si>
  <si>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</si>
  <si>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</si>
  <si>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</si>
  <si>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</si>
  <si>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</si>
  <si>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</si>
  <si>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</si>
  <si>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</si>
  <si>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</si>
  <si>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</si>
  <si>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</si>
  <si>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</si>
  <si>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</si>
  <si>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</si>
  <si>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</si>
  <si>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</si>
  <si>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</si>
  <si>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</si>
  <si>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</si>
  <si>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</si>
  <si>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</si>
  <si>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</si>
  <si>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</si>
  <si>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</si>
  <si>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</si>
  <si>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</si>
  <si>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</si>
  <si>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</si>
  <si>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</si>
  <si>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</si>
  <si>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</si>
  <si>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</si>
  <si>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</si>
  <si>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</si>
  <si>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</si>
  <si>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</si>
  <si>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</si>
  <si>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</si>
  <si>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</si>
  <si>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</si>
  <si>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</si>
  <si>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</si>
  <si>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</si>
  <si>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</si>
  <si>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</si>
  <si>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</si>
  <si>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</si>
  <si>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</si>
  <si>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</si>
  <si>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</si>
  <si>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</si>
  <si>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</si>
  <si>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</si>
  <si>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</si>
  <si>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</si>
  <si>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</si>
  <si>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</si>
  <si>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</si>
  <si>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</si>
  <si>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</si>
  <si>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</si>
  <si>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</si>
  <si>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</si>
  <si>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</si>
  <si>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</si>
  <si>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</si>
  <si>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</si>
  <si>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</si>
  <si>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</si>
  <si>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</si>
  <si>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</si>
  <si>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</si>
  <si>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</si>
  <si>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</si>
  <si>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</si>
  <si>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</si>
  <si>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</si>
  <si>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</si>
  <si>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</si>
  <si>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</si>
  <si>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</si>
  <si>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</si>
  <si>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</si>
  <si>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</si>
  <si>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</si>
  <si>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</si>
  <si>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</si>
  <si>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</si>
  <si>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</si>
  <si>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</si>
  <si>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</si>
  <si>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</si>
  <si>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</si>
  <si>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</si>
  <si>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</si>
  <si>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</si>
  <si>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</si>
  <si>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</si>
  <si>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</si>
  <si>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</si>
  <si>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</si>
  <si>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</si>
  <si>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</si>
  <si>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</si>
  <si>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</si>
  <si>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</si>
  <si>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</si>
  <si>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</si>
  <si>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</si>
  <si>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</si>
  <si>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</si>
  <si>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</si>
  <si>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</si>
  <si>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</si>
  <si>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</si>
  <si>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</si>
  <si>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</si>
  <si>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</si>
  <si>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</si>
  <si>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</si>
  <si>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</si>
  <si>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</si>
  <si>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</si>
  <si>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</si>
  <si>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</si>
  <si>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</si>
  <si>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</si>
  <si>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</si>
  <si>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</si>
  <si>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</si>
  <si>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</si>
  <si>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</si>
  <si>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</si>
  <si>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</si>
  <si>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</si>
  <si>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</si>
  <si>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</si>
  <si>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</si>
  <si>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</si>
  <si>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</si>
  <si>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</si>
  <si>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</si>
  <si>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</si>
  <si>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</si>
  <si>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</si>
  <si>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</si>
  <si>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</si>
  <si>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</si>
  <si>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</si>
  <si>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</si>
  <si>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</si>
  <si>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</si>
  <si>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</si>
  <si>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</si>
  <si>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</si>
  <si>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</si>
  <si>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</si>
  <si>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</si>
  <si>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</si>
  <si>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</si>
  <si>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</si>
  <si>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</si>
  <si>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</si>
  <si>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</si>
  <si>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</si>
  <si>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</si>
  <si>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</si>
  <si>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</si>
  <si>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</si>
  <si>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</si>
  <si>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</si>
  <si>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</si>
  <si>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</si>
  <si>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</si>
  <si>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</si>
  <si>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</si>
  <si>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</si>
  <si>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</si>
  <si>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</si>
  <si>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</si>
  <si>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</si>
  <si>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</si>
  <si>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</si>
  <si>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</si>
  <si>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</si>
  <si>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</si>
  <si>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</si>
  <si>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</si>
  <si>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</si>
  <si>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</si>
  <si>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</si>
  <si>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</si>
  <si>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</si>
  <si>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</si>
  <si>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</si>
  <si>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</si>
  <si>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</si>
  <si>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</si>
  <si>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</si>
  <si>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</si>
  <si>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</si>
  <si>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</si>
  <si>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</si>
  <si>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</si>
  <si>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</si>
  <si>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</si>
  <si>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</si>
  <si>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</si>
  <si>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</si>
  <si>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</si>
  <si>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</si>
  <si>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</si>
  <si>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</si>
  <si>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</si>
  <si>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</si>
  <si>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</si>
  <si>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</si>
  <si>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</si>
  <si>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</si>
  <si>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</si>
  <si>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</si>
  <si>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</si>
  <si>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</si>
  <si>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</si>
  <si>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</si>
  <si>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</si>
  <si>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</si>
  <si>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</si>
  <si>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</si>
  <si>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</si>
  <si>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</si>
  <si>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</si>
  <si>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</si>
  <si>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</si>
  <si>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</si>
  <si>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</si>
  <si>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</si>
  <si>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</si>
  <si>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</si>
  <si>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</si>
  <si>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</si>
  <si>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</si>
  <si>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</si>
  <si>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</si>
  <si>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</si>
  <si>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</si>
  <si>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</si>
  <si>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</si>
  <si>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</si>
  <si>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</si>
  <si>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</si>
  <si>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</si>
  <si>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</si>
  <si>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</si>
  <si>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</si>
  <si>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</si>
  <si>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</si>
  <si>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</si>
  <si>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</si>
  <si>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</si>
  <si>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</si>
  <si>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</si>
  <si>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</si>
  <si>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</si>
  <si>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</si>
  <si>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</si>
  <si>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</si>
  <si>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</si>
  <si>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</si>
  <si>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</si>
  <si>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</si>
  <si>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</si>
  <si>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</si>
  <si>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</si>
  <si>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</si>
  <si>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</si>
  <si>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</si>
  <si>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</si>
  <si>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</si>
  <si>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</si>
  <si>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</si>
  <si>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</si>
  <si>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</si>
  <si>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</si>
  <si>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</si>
  <si>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</si>
  <si>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</si>
  <si>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</si>
  <si>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</si>
  <si>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</si>
  <si>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</si>
  <si>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</si>
  <si>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</si>
  <si>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</si>
  <si>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</si>
  <si>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</si>
  <si>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</si>
  <si>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</si>
  <si>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</si>
  <si>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</si>
  <si>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</si>
  <si>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</si>
  <si>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</si>
  <si>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</si>
  <si>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</si>
  <si>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</si>
  <si>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</si>
  <si>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</si>
  <si>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</si>
  <si>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</si>
  <si>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</si>
  <si>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</si>
  <si>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</si>
  <si>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</si>
  <si>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</si>
  <si>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</si>
  <si>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</si>
  <si>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</si>
  <si>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</si>
  <si>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</si>
  <si>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</si>
  <si>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</si>
  <si>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</si>
  <si>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</si>
  <si>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</si>
  <si>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</si>
  <si>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</si>
  <si>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</si>
  <si>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</si>
  <si>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</si>
  <si>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</si>
  <si>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</si>
  <si>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</si>
  <si>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</si>
  <si>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</si>
  <si>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</si>
  <si>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</si>
  <si>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</si>
  <si>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</si>
  <si>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</si>
  <si>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</si>
  <si>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</si>
  <si>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</si>
  <si>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</si>
  <si>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</si>
  <si>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</si>
  <si>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</si>
  <si>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</si>
  <si>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</si>
  <si>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</si>
  <si>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</si>
  <si>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</si>
  <si>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</si>
  <si>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</si>
  <si>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</si>
  <si>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</si>
  <si>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</si>
  <si>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</si>
  <si>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</si>
  <si>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</si>
  <si>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</si>
  <si>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</si>
  <si>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</si>
  <si>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</si>
  <si>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</si>
  <si>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</si>
  <si>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</si>
  <si>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</si>
  <si>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</si>
  <si>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</si>
  <si>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</si>
  <si>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</si>
  <si>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</si>
  <si>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</si>
  <si>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</si>
  <si>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</si>
  <si>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</si>
  <si>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</si>
  <si>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</si>
  <si>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</si>
  <si>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</si>
  <si>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</si>
  <si>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</si>
  <si>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</si>
  <si>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</si>
  <si>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</si>
  <si>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</si>
  <si>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</si>
  <si>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</si>
  <si>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</si>
  <si>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</si>
  <si>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</si>
  <si>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</si>
  <si>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</si>
  <si>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</si>
  <si>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</si>
  <si>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</si>
  <si>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</si>
  <si>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</si>
  <si>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</si>
  <si>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</si>
  <si>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</si>
  <si>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</si>
  <si>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</si>
  <si>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</si>
  <si>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</si>
  <si>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</si>
  <si>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</si>
  <si>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</si>
  <si>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</si>
  <si>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</si>
  <si>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</si>
  <si>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</si>
  <si>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</si>
  <si>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</si>
  <si>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</si>
  <si>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</si>
  <si>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</si>
  <si>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</si>
  <si>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</si>
  <si>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</si>
  <si>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</si>
  <si>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</si>
  <si>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</si>
  <si>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</si>
  <si>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</si>
  <si>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</si>
  <si>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</si>
  <si>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</si>
  <si>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</si>
  <si>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</si>
  <si>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</si>
  <si>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</si>
  <si>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</si>
  <si>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</si>
  <si>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</si>
  <si>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</si>
  <si>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</si>
  <si>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</si>
  <si>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</si>
  <si>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</si>
  <si>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</si>
  <si>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</si>
  <si>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</si>
  <si>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</si>
  <si>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</si>
  <si>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</si>
  <si>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</si>
  <si>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</si>
  <si>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</si>
  <si>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</si>
  <si>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</si>
  <si>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</si>
  <si>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</si>
  <si>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</si>
  <si>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</si>
  <si>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</si>
  <si>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</si>
  <si>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</si>
  <si>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</si>
  <si>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</si>
  <si>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</si>
  <si>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</si>
  <si>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</si>
  <si>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</si>
  <si>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</si>
  <si>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</si>
  <si>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</si>
  <si>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</si>
  <si>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</si>
  <si>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</si>
  <si>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</si>
  <si>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</si>
  <si>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</si>
  <si>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</si>
  <si>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</si>
  <si>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</si>
  <si>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</si>
  <si>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</si>
  <si>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</si>
  <si>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</si>
  <si>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</si>
  <si>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</si>
  <si>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</si>
  <si>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</si>
  <si>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</si>
  <si>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</si>
  <si>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</si>
  <si>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</si>
  <si>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</si>
  <si>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</si>
  <si>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</si>
  <si>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</si>
  <si>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</si>
  <si>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</si>
  <si>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</si>
  <si>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</si>
  <si>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</si>
  <si>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</si>
  <si>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</si>
  <si>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</si>
  <si>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</si>
  <si>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</si>
  <si>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</si>
  <si>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</si>
  <si>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</si>
  <si>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</si>
  <si>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</si>
  <si>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</si>
  <si>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</si>
  <si>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</si>
  <si>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</si>
  <si>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</si>
  <si>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</si>
  <si>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</si>
  <si>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</si>
  <si>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</si>
  <si>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</si>
  <si>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</si>
  <si>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</si>
  <si>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</si>
  <si>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</si>
  <si>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</si>
  <si>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</si>
  <si>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</si>
  <si>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</si>
  <si>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</si>
  <si>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</si>
  <si>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</si>
  <si>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</si>
  <si>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</si>
  <si>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</si>
  <si>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</si>
  <si>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</si>
  <si>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</si>
  <si>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</si>
  <si>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</si>
  <si>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</si>
  <si>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</si>
  <si>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</si>
  <si>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</si>
  <si>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</si>
  <si>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</si>
  <si>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</si>
  <si>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</si>
  <si>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</si>
  <si>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</si>
  <si>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</si>
  <si>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</si>
  <si>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</si>
  <si>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</si>
  <si>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</si>
  <si>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</si>
  <si>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</si>
  <si>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</si>
  <si>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</si>
  <si>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</si>
  <si>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</si>
  <si>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</si>
  <si>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</si>
  <si>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</si>
  <si>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</si>
  <si>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</si>
  <si>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</si>
  <si>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</si>
  <si>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</si>
  <si>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</si>
  <si>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</si>
  <si>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</si>
  <si>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</si>
  <si>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</si>
  <si>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</si>
  <si>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</si>
  <si>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</si>
  <si>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</si>
  <si>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</si>
  <si>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</si>
  <si>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</si>
  <si>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</si>
  <si>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</si>
  <si>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</si>
  <si>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</si>
  <si>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</si>
  <si>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</si>
  <si>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</si>
  <si>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</si>
  <si>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</si>
  <si>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</si>
  <si>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</si>
  <si>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</si>
  <si>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</si>
  <si>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</si>
  <si>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</si>
  <si>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</si>
  <si>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</si>
  <si>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</si>
  <si>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</si>
  <si>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</si>
  <si>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</si>
  <si>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</si>
  <si>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</si>
  <si>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</si>
  <si>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</si>
  <si>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</si>
  <si>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</si>
  <si>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</si>
  <si>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</si>
  <si>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</si>
  <si>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</si>
  <si>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</si>
  <si>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</si>
  <si>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</si>
  <si>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</si>
  <si>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</si>
  <si>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</si>
  <si>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</si>
  <si>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</si>
  <si>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</si>
  <si>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</si>
  <si>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</si>
  <si>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</si>
  <si>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</si>
  <si>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</si>
  <si>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</si>
  <si>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</si>
  <si>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</si>
  <si>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</si>
  <si>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</si>
  <si>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</si>
  <si>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</si>
  <si>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</si>
  <si>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</si>
  <si>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</si>
  <si>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</si>
  <si>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</si>
  <si>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</si>
  <si>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</si>
  <si>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</si>
  <si>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</si>
  <si>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</si>
  <si>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</si>
  <si>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</si>
  <si>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</si>
  <si>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</si>
  <si>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</si>
  <si>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</si>
  <si>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</si>
  <si>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</si>
  <si>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</si>
  <si>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</si>
  <si>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</si>
  <si>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</si>
  <si>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</si>
  <si>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</si>
  <si>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</si>
  <si>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</si>
  <si>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</si>
  <si>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</si>
  <si>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</si>
  <si>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</si>
  <si>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</si>
  <si>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</si>
  <si>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</si>
  <si>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</si>
  <si>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</si>
  <si>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</si>
  <si>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</si>
  <si>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</si>
  <si>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</si>
  <si>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</si>
  <si>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</si>
  <si>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</si>
  <si>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</si>
  <si>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</si>
  <si>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</si>
  <si>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</si>
  <si>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</si>
  <si>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</si>
  <si>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</si>
  <si>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</si>
  <si>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</si>
  <si>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</si>
  <si>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</si>
  <si>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</si>
  <si>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</si>
  <si>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</si>
  <si>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</si>
  <si>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</si>
  <si>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</si>
  <si>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</si>
  <si>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</si>
  <si>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</si>
  <si>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</si>
  <si>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</si>
  <si>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</si>
  <si>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</si>
  <si>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</si>
  <si>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</si>
  <si>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</si>
  <si>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</si>
  <si>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</si>
  <si>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</si>
  <si>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</si>
  <si>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</si>
  <si>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</si>
  <si>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</si>
  <si>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</si>
  <si>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</si>
  <si>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</si>
  <si>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</si>
  <si>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</si>
  <si>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</si>
  <si>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</si>
  <si>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</si>
  <si>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</si>
  <si>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</si>
  <si>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</si>
  <si>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</si>
  <si>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</si>
  <si>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</si>
  <si>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</si>
  <si>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</si>
  <si>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</si>
  <si>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</si>
  <si>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</si>
  <si>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</si>
  <si>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</si>
  <si>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</si>
  <si>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</si>
  <si>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</si>
  <si>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</si>
  <si>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</si>
  <si>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</si>
  <si>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</si>
  <si>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</si>
  <si>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</si>
  <si>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</si>
  <si>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</si>
  <si>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</si>
  <si>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</si>
  <si>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</si>
  <si>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</si>
  <si>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</si>
  <si>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</si>
  <si>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</si>
  <si>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</si>
  <si>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</si>
  <si>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</si>
  <si>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</si>
  <si>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</si>
  <si>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</si>
  <si>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</si>
  <si>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</si>
  <si>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</si>
  <si>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</si>
  <si>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</si>
  <si>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</si>
  <si>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</si>
  <si>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</si>
  <si>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</si>
  <si>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</si>
  <si>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</si>
  <si>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</si>
  <si>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</si>
  <si>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</si>
  <si>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</si>
  <si>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</si>
  <si>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</si>
  <si>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</si>
  <si>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</si>
  <si>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</si>
  <si>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</si>
  <si>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</si>
  <si>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</si>
  <si>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</si>
  <si>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</si>
  <si>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</si>
  <si>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</si>
  <si>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</si>
  <si>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</si>
  <si>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</si>
  <si>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</si>
  <si>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</si>
  <si>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</si>
  <si>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</si>
  <si>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</si>
  <si>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</si>
  <si>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</si>
  <si>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</si>
  <si>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</si>
  <si>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</si>
  <si>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</si>
  <si>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</si>
  <si>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</si>
  <si>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</si>
  <si>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</si>
  <si>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</si>
  <si>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</si>
  <si>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</si>
  <si>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</si>
  <si>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</si>
  <si>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</si>
  <si>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</si>
  <si>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</si>
  <si>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</si>
  <si>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</si>
  <si>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</si>
  <si>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</si>
  <si>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</si>
  <si>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</si>
  <si>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</si>
  <si>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</si>
  <si>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</si>
  <si>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</si>
  <si>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</si>
  <si>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</si>
  <si>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</si>
  <si>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</si>
  <si>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</si>
  <si>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</si>
  <si>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</si>
  <si>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</si>
  <si>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</si>
  <si>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</si>
  <si>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</si>
  <si>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</si>
  <si>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</si>
  <si>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</si>
  <si>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</si>
  <si>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</si>
  <si>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</si>
  <si>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</si>
  <si>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</si>
  <si>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</si>
  <si>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</si>
  <si>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</si>
  <si>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</si>
  <si>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</si>
  <si>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</si>
  <si>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</si>
  <si>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</si>
  <si>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</si>
  <si>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</si>
  <si>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</si>
  <si>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</si>
  <si>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</si>
  <si>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</si>
  <si>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</si>
  <si>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</si>
  <si>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</si>
  <si>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</si>
  <si>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</si>
  <si>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</si>
  <si>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</si>
  <si>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</si>
  <si>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</si>
  <si>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</si>
  <si>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</si>
  <si>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</si>
  <si>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</si>
  <si>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</si>
  <si>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</si>
  <si>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</si>
  <si>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</si>
  <si>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</si>
  <si>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</si>
  <si>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</si>
  <si>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</si>
  <si>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</si>
  <si>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</si>
  <si>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</si>
  <si>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</si>
  <si>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</si>
  <si>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</si>
  <si>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</si>
  <si>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</si>
  <si>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</si>
  <si>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</si>
  <si>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</si>
  <si>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</si>
  <si>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</si>
  <si>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</si>
  <si>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</si>
  <si>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</si>
  <si>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</si>
  <si>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</si>
  <si>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</si>
  <si>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</si>
  <si>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</si>
  <si>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</si>
  <si>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</si>
  <si>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</si>
  <si>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</si>
  <si>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</si>
  <si>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</si>
  <si>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</si>
  <si>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</si>
  <si>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</si>
  <si>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</si>
  <si>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</si>
  <si>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</si>
  <si>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</si>
  <si>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</si>
  <si>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</si>
  <si>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</si>
  <si>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</si>
  <si>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</si>
  <si>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</si>
  <si>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</si>
  <si>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</si>
  <si>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</si>
  <si>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</si>
  <si>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</si>
  <si>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</si>
  <si>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</si>
  <si>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</si>
  <si>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</si>
  <si>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</si>
  <si>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</si>
  <si>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</si>
  <si>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</si>
  <si>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</si>
  <si>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</si>
  <si>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</si>
  <si>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</si>
  <si>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</si>
  <si>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</si>
  <si>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</si>
  <si>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</si>
  <si>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</si>
  <si>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</si>
  <si>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</si>
  <si>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</si>
  <si>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</si>
  <si>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</si>
  <si>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</si>
  <si>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</si>
  <si>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</si>
  <si>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</si>
  <si>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</si>
  <si>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</si>
  <si>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</si>
  <si>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</si>
  <si>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</si>
  <si>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</si>
  <si>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</si>
  <si>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</si>
  <si>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</si>
  <si>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</si>
  <si>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</si>
  <si>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</si>
  <si>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</si>
  <si>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</si>
  <si>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</si>
  <si>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</si>
  <si>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</si>
  <si>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</si>
  <si>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</si>
  <si>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</si>
  <si>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</si>
  <si>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</si>
  <si>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</si>
  <si>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</si>
  <si>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</si>
  <si>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</si>
  <si>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</si>
  <si>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</si>
  <si>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</si>
  <si>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</si>
  <si>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</si>
  <si>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</si>
  <si>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</si>
  <si>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</si>
  <si>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</si>
  <si>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</si>
  <si>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</si>
  <si>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</si>
  <si>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</si>
  <si>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</si>
  <si>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</si>
  <si>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</si>
  <si>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</si>
  <si>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</si>
  <si>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</si>
  <si>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</si>
  <si>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</si>
  <si>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</si>
  <si>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</si>
  <si>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</si>
  <si>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</si>
  <si>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</si>
  <si>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</si>
  <si>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</si>
  <si>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</si>
  <si>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</si>
  <si>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</si>
  <si>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</si>
  <si>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</si>
  <si>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</si>
  <si>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</si>
  <si>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</si>
  <si>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</si>
  <si>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</si>
  <si>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</si>
  <si>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</si>
  <si>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</si>
  <si>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</si>
  <si>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</si>
  <si>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</si>
  <si>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</si>
  <si>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</si>
  <si>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</si>
  <si>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</si>
  <si>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</si>
  <si>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</si>
  <si>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</si>
  <si>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</si>
  <si>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</si>
  <si>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</si>
  <si>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</si>
  <si>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</si>
  <si>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</si>
  <si>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</si>
  <si>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</si>
  <si>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</si>
  <si>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</si>
  <si>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</si>
  <si>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</si>
  <si>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</si>
  <si>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</si>
  <si>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</si>
  <si>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</si>
  <si>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</si>
  <si>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</si>
  <si>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</si>
  <si>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</si>
  <si>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</si>
  <si>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</si>
  <si>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</si>
  <si>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</si>
  <si>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</si>
  <si>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</si>
  <si>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</si>
  <si>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</si>
  <si>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</si>
  <si>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</si>
  <si>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</si>
  <si>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</si>
  <si>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</si>
  <si>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</si>
  <si>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</si>
  <si>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</si>
  <si>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</si>
  <si>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</si>
  <si>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</si>
  <si>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</si>
  <si>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</si>
  <si>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</si>
  <si>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</si>
  <si>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</si>
  <si>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</si>
  <si>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</si>
  <si>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</si>
  <si>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</si>
  <si>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</si>
  <si>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</si>
  <si>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</si>
  <si>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</si>
  <si>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</si>
  <si>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</si>
  <si>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</si>
  <si>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</si>
  <si>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</si>
  <si>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</si>
  <si>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</si>
  <si>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</si>
  <si>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</si>
  <si>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</si>
  <si>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</si>
  <si>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</si>
  <si>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</si>
  <si>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</si>
  <si>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</si>
  <si>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</si>
  <si>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</si>
  <si>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</si>
  <si>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</si>
  <si>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</si>
  <si>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</si>
  <si>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</si>
  <si>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</si>
  <si>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</si>
  <si>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</si>
  <si>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</si>
  <si>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</si>
  <si>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</si>
  <si>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</si>
  <si>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</si>
  <si>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</si>
  <si>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</si>
  <si>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</si>
  <si>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</si>
  <si>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</si>
  <si>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</si>
  <si>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</si>
  <si>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</si>
  <si>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</si>
  <si>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</si>
  <si>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</si>
  <si>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</si>
  <si>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</si>
  <si>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</si>
  <si>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</si>
  <si>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</si>
  <si>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</si>
  <si>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</si>
  <si>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</si>
  <si>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</si>
  <si>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</si>
  <si>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</si>
  <si>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</si>
  <si>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</si>
  <si>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</si>
  <si>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</si>
  <si>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</si>
  <si>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</si>
  <si>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</si>
  <si>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</si>
  <si>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</si>
  <si>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</si>
  <si>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</si>
  <si>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</si>
  <si>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</si>
  <si>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</si>
  <si>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</si>
  <si>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</si>
  <si>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</si>
  <si>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</si>
  <si>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</si>
  <si>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</si>
  <si>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</si>
  <si>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</si>
  <si>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</si>
  <si>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</si>
  <si>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</si>
  <si>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</si>
  <si>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</si>
  <si>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</si>
  <si>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</si>
  <si>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</si>
  <si>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</si>
  <si>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</si>
  <si>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</si>
  <si>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</si>
  <si>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</si>
  <si>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</si>
  <si>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</si>
  <si>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</si>
  <si>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</si>
  <si>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</si>
  <si>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</si>
  <si>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</si>
  <si>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</si>
  <si>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</si>
  <si>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</si>
  <si>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</si>
  <si>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</si>
  <si>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</si>
  <si>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</si>
  <si>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</si>
  <si>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</si>
  <si>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</si>
  <si>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</si>
  <si>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</si>
  <si>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</si>
  <si>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</si>
  <si>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</si>
  <si>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</si>
  <si>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</si>
  <si>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</si>
  <si>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</si>
  <si>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</si>
  <si>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</si>
  <si>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</si>
  <si>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</si>
  <si>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</si>
  <si>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</si>
  <si>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</si>
  <si>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</si>
  <si>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</si>
  <si>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</si>
  <si>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</si>
  <si>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</si>
  <si>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</si>
  <si>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</si>
  <si>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</si>
  <si>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</si>
  <si>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</si>
  <si>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</si>
  <si>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</si>
  <si>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</si>
  <si>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</si>
  <si>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</si>
  <si>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</si>
  <si>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</si>
  <si>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</si>
  <si>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</si>
  <si>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</si>
  <si>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</si>
  <si>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</si>
  <si>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</si>
  <si>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</si>
  <si>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</si>
  <si>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</si>
  <si>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</si>
  <si>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</si>
  <si>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</si>
  <si>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</si>
  <si>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</si>
  <si>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</si>
  <si>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</si>
  <si>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</si>
  <si>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</si>
  <si>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</si>
  <si>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</si>
  <si>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</si>
  <si>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</si>
  <si>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</si>
  <si>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</si>
  <si>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</si>
  <si>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</si>
  <si>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</si>
  <si>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</si>
  <si>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</si>
  <si>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</si>
  <si>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</si>
  <si>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</si>
  <si>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</si>
  <si>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</si>
  <si>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</si>
  <si>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</si>
  <si>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</si>
  <si>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</si>
  <si>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</si>
  <si>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</si>
  <si>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</si>
  <si>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</si>
  <si>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</si>
  <si>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</si>
  <si>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</si>
  <si>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</si>
  <si>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</si>
  <si>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</si>
  <si>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</si>
  <si>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</si>
  <si>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</si>
  <si>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</si>
  <si>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</si>
  <si>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</si>
  <si>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</si>
  <si>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</si>
  <si>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</si>
  <si>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</si>
  <si>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</si>
  <si>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</si>
  <si>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</si>
  <si>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</si>
  <si>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</si>
  <si>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</si>
  <si>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</si>
  <si>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</si>
  <si>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</si>
  <si>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</si>
  <si>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</si>
  <si>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</si>
  <si>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</si>
  <si>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</si>
  <si>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</si>
  <si>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</si>
  <si>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</si>
  <si>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</si>
  <si>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</si>
  <si>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</si>
  <si>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</si>
  <si>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</si>
  <si>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</si>
  <si>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</si>
  <si>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</si>
  <si>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</si>
  <si>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</si>
  <si>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</si>
  <si>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</si>
  <si>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</si>
  <si>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</si>
  <si>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</si>
  <si>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</si>
  <si>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</si>
  <si>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</si>
  <si>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</si>
  <si>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</si>
  <si>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</si>
  <si>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</si>
  <si>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</si>
  <si>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</si>
  <si>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</si>
  <si>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</si>
  <si>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</si>
  <si>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</si>
  <si>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</si>
  <si>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</si>
  <si>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</si>
  <si>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</si>
  <si>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</si>
  <si>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</si>
  <si>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</si>
  <si>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</si>
  <si>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</si>
  <si>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</si>
  <si>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</si>
  <si>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</si>
  <si>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</si>
  <si>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</si>
  <si>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</si>
  <si>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</si>
  <si>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</si>
  <si>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</si>
  <si>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</si>
  <si>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</si>
  <si>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</si>
  <si>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</si>
  <si>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</si>
  <si>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</si>
  <si>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</si>
  <si>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</si>
  <si>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</si>
  <si>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</si>
  <si>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</si>
  <si>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</si>
  <si>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</si>
  <si>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</si>
  <si>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</si>
  <si>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</si>
  <si>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</si>
  <si>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</si>
  <si>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</si>
  <si>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</si>
  <si>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</si>
  <si>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</si>
  <si>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</si>
  <si>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</si>
  <si>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</si>
  <si>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</si>
  <si>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</si>
  <si>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</si>
  <si>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</si>
  <si>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</si>
  <si>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</si>
  <si>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</si>
  <si>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</si>
  <si>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</si>
  <si>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</si>
  <si>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</si>
  <si>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</si>
  <si>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</si>
  <si>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</si>
  <si>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</si>
  <si>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</si>
  <si>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</si>
  <si>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</si>
  <si>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</si>
  <si>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</si>
  <si>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</si>
  <si>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</si>
  <si>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</si>
  <si>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</si>
  <si>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</si>
  <si>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</si>
  <si>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</si>
  <si>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</si>
  <si>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</si>
  <si>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</si>
  <si>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</si>
  <si>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</si>
  <si>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</si>
  <si>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</si>
  <si>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</si>
  <si>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</si>
  <si>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</si>
  <si>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</si>
  <si>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</si>
  <si>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</si>
  <si>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</si>
  <si>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</si>
  <si>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</si>
  <si>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</si>
  <si>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</si>
  <si>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</si>
  <si>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</si>
  <si>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</si>
  <si>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</si>
  <si>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</si>
  <si>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</si>
  <si>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</si>
  <si>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</si>
  <si>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</si>
  <si>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</si>
  <si>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</si>
  <si>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</si>
  <si>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</si>
  <si>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</si>
  <si>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</si>
  <si>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</si>
  <si>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</si>
  <si>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</si>
  <si>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</si>
  <si>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</si>
  <si>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</si>
  <si>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</si>
  <si>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</si>
  <si>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</si>
  <si>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</si>
  <si>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</si>
  <si>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</si>
  <si>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</si>
  <si>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</si>
  <si>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</si>
  <si>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</si>
  <si>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</si>
  <si>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</si>
  <si>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</si>
  <si>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</si>
  <si>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</si>
  <si>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</si>
  <si>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</si>
  <si>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</si>
  <si>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</si>
  <si>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</si>
  <si>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</si>
  <si>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</si>
  <si>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</si>
  <si>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</si>
  <si>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</si>
  <si>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</si>
  <si>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</si>
  <si>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</si>
  <si>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</si>
  <si>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</si>
  <si>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</si>
  <si>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</si>
  <si>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</si>
  <si>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</si>
  <si>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</si>
  <si>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</si>
  <si>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</si>
  <si>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</si>
  <si>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</si>
  <si>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</si>
  <si>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</si>
  <si>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</si>
  <si>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</si>
  <si>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</si>
  <si>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</si>
  <si>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</si>
  <si>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</si>
  <si>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</si>
  <si>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</si>
  <si>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</si>
  <si>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</si>
  <si>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</si>
  <si>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</si>
  <si>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</si>
  <si>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</si>
  <si>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</si>
  <si>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</si>
  <si>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</si>
  <si>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</si>
  <si>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</si>
  <si>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</si>
  <si>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</si>
  <si>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</si>
  <si>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</si>
  <si>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</si>
  <si>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</si>
  <si>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</si>
  <si>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</si>
  <si>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</si>
  <si>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</si>
  <si>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</si>
  <si>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</si>
  <si>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</si>
  <si>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</si>
  <si>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</si>
  <si>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</si>
  <si>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</si>
  <si>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</si>
  <si>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</si>
  <si>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</si>
  <si>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</si>
  <si>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</si>
  <si>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</si>
  <si>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</si>
  <si>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</si>
  <si>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</si>
  <si>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</si>
  <si>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</si>
  <si>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</si>
  <si>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</si>
  <si>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</si>
  <si>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</si>
  <si>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</si>
  <si>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</si>
  <si>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</si>
  <si>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</si>
  <si>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</si>
  <si>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</si>
  <si>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</si>
  <si>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</si>
  <si>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</si>
  <si>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</si>
  <si>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</si>
  <si>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</si>
  <si>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</si>
  <si>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</si>
  <si>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</si>
  <si>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</si>
  <si>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</si>
  <si>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</si>
  <si>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</si>
  <si>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</si>
  <si>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</si>
  <si>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</si>
  <si>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</si>
  <si>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</si>
  <si>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</si>
  <si>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</si>
  <si>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</si>
  <si>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</si>
  <si>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</si>
  <si>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</si>
  <si>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</si>
  <si>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</si>
  <si>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</si>
  <si>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</si>
  <si>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</si>
  <si>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</si>
  <si>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</si>
  <si>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</si>
  <si>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</si>
  <si>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</si>
  <si>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</si>
  <si>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</si>
  <si>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</si>
  <si>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</si>
  <si>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</si>
  <si>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</si>
  <si>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</si>
  <si>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</si>
  <si>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</si>
  <si>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</si>
  <si>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</si>
  <si>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</si>
  <si>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</si>
  <si>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</si>
  <si>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</si>
  <si>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</si>
  <si>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</si>
  <si>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</si>
  <si>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</si>
  <si>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</si>
  <si>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</si>
  <si>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</si>
  <si>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</si>
  <si>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</si>
  <si>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</si>
  <si>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</si>
  <si>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</si>
  <si>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</si>
  <si>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</si>
  <si>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</si>
  <si>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</si>
  <si>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</si>
  <si>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</si>
  <si>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</si>
  <si>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</si>
  <si>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</si>
  <si>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</si>
  <si>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</si>
  <si>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</si>
  <si>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</si>
  <si>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</si>
  <si>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</si>
  <si>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</si>
  <si>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</si>
  <si>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</si>
  <si>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</si>
  <si>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</si>
  <si>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</si>
  <si>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</si>
  <si>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</si>
  <si>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</si>
  <si>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</si>
  <si>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</si>
  <si>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</si>
  <si>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</si>
  <si>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</si>
  <si>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</si>
  <si>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</si>
  <si>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</si>
  <si>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</si>
  <si>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</si>
  <si>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</si>
  <si>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</si>
  <si>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</si>
  <si>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</si>
  <si>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</si>
  <si>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</si>
  <si>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</si>
  <si>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</si>
  <si>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</si>
  <si>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</si>
  <si>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</si>
  <si>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</si>
  <si>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</si>
  <si>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</si>
  <si>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</si>
  <si>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</si>
  <si>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</si>
  <si>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</si>
  <si>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</si>
  <si>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</si>
  <si>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</si>
  <si>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</si>
  <si>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</si>
  <si>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</si>
  <si>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</si>
  <si>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</si>
  <si>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</si>
  <si>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</si>
  <si>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</si>
  <si>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</si>
  <si>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</si>
  <si>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</si>
  <si>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</si>
  <si>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</si>
  <si>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</si>
  <si>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</si>
  <si>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</si>
  <si>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</si>
  <si>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</si>
  <si>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</si>
  <si>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</si>
  <si>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</si>
  <si>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</si>
  <si>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</si>
  <si>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</si>
  <si>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</si>
  <si>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</si>
  <si>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</si>
  <si>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</si>
  <si>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</si>
  <si>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</si>
  <si>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</si>
  <si>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</si>
  <si>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</si>
  <si>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</si>
  <si>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</si>
  <si>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</si>
  <si>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</si>
  <si>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</si>
  <si>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</si>
  <si>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</si>
  <si>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</si>
  <si>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</si>
  <si>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</si>
  <si>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</si>
  <si>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</si>
  <si>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</si>
  <si>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</si>
  <si>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</si>
  <si>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</si>
  <si>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</si>
  <si>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</si>
  <si>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</si>
  <si>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</si>
  <si>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</si>
  <si>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</si>
  <si>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</si>
  <si>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</si>
  <si>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</si>
  <si>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</si>
  <si>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</si>
  <si>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</si>
  <si>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</si>
  <si>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</si>
  <si>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</si>
  <si>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</si>
  <si>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</si>
  <si>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</si>
  <si>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</si>
  <si>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</si>
  <si>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</si>
  <si>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</si>
  <si>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</si>
  <si>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</si>
  <si>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</si>
  <si>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</si>
  <si>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</si>
  <si>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</si>
  <si>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</si>
  <si>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</si>
  <si>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</si>
  <si>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</si>
  <si>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</si>
  <si>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</si>
  <si>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</si>
  <si>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</si>
  <si>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</si>
  <si>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</si>
  <si>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</si>
  <si>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</si>
  <si>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</si>
  <si>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</si>
  <si>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</si>
  <si>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</si>
  <si>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</si>
  <si>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</si>
  <si>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</si>
  <si>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</si>
  <si>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</si>
  <si>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</si>
  <si>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</si>
  <si>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</si>
  <si>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</si>
  <si>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</si>
  <si>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</si>
  <si>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</si>
  <si>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</si>
  <si>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</si>
  <si>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</si>
  <si>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</si>
  <si>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</si>
  <si>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</si>
  <si>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</si>
  <si>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</si>
  <si>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</si>
  <si>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</si>
  <si>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</si>
  <si>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</si>
  <si>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</si>
  <si>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</si>
  <si>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</si>
  <si>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</si>
  <si>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</si>
  <si>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</si>
  <si>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</si>
  <si>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</si>
  <si>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</si>
  <si>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</si>
  <si>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</si>
  <si>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</si>
  <si>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</si>
  <si>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</si>
  <si>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</si>
  <si>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</si>
  <si>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</si>
  <si>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</si>
  <si>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</si>
  <si>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</si>
  <si>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</si>
  <si>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</si>
  <si>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</si>
  <si>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</si>
  <si>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</si>
  <si>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</si>
  <si>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</si>
  <si>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</si>
  <si>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</si>
  <si>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</si>
  <si>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</si>
  <si>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</si>
  <si>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</si>
  <si>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</si>
  <si>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</si>
  <si>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</si>
  <si>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</si>
  <si>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</si>
  <si>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</si>
  <si>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</si>
  <si>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</si>
  <si>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</si>
  <si>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</si>
  <si>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</si>
  <si>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</si>
  <si>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</si>
  <si>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</si>
  <si>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</si>
  <si>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</si>
  <si>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</si>
  <si>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</si>
  <si>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</si>
  <si>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</si>
  <si>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</si>
  <si>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</si>
  <si>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</si>
  <si>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</si>
  <si>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</si>
  <si>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</si>
  <si>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</si>
  <si>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</si>
  <si>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</si>
  <si>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</si>
  <si>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</si>
  <si>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</si>
  <si>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</si>
  <si>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</si>
  <si>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</si>
  <si>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</si>
  <si>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</si>
  <si>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</si>
  <si>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</si>
  <si>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</si>
  <si>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</si>
  <si>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</si>
  <si>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</si>
  <si>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</si>
  <si>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</si>
  <si>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</si>
  <si>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</si>
  <si>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</si>
  <si>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</si>
  <si>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</si>
  <si>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</si>
  <si>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</si>
  <si>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</si>
  <si>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</si>
  <si>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</si>
  <si>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</si>
  <si>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</si>
  <si>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</si>
  <si>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</si>
  <si>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</si>
  <si>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</si>
  <si>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</si>
  <si>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</si>
  <si>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</si>
  <si>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</si>
  <si>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</si>
  <si>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</si>
  <si>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</si>
  <si>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</si>
  <si>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</si>
  <si>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</si>
  <si>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</si>
  <si>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</si>
  <si>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</si>
  <si>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</si>
  <si>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</si>
  <si>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</si>
  <si>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</si>
  <si>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</si>
  <si>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</si>
  <si>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</si>
  <si>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</si>
  <si>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</si>
  <si>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</si>
  <si>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</si>
  <si>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</si>
  <si>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</si>
  <si>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</si>
  <si>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</si>
  <si>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</si>
  <si>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</si>
  <si>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</si>
  <si>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</si>
  <si>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</si>
  <si>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</si>
  <si>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</si>
  <si>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</si>
  <si>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</si>
  <si>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</si>
  <si>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</si>
  <si>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</si>
  <si>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</si>
  <si>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</si>
  <si>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</si>
  <si>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</si>
  <si>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</si>
  <si>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</si>
  <si>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</si>
  <si>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</si>
  <si>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</si>
  <si>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</si>
  <si>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</si>
  <si>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</si>
  <si>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</si>
  <si>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</si>
  <si>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</si>
  <si>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</si>
  <si>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</si>
  <si>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</si>
  <si>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</si>
  <si>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</si>
  <si>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</si>
  <si>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</si>
  <si>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</si>
  <si>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</si>
  <si>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</si>
  <si>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</si>
  <si>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</si>
  <si>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</si>
  <si>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</si>
  <si>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</si>
  <si>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</si>
  <si>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</si>
  <si>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</si>
  <si>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</si>
  <si>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</si>
  <si>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</si>
  <si>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</si>
  <si>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</si>
  <si>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</si>
  <si>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</si>
  <si>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</si>
  <si>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</si>
  <si>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</si>
  <si>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</si>
  <si>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</si>
  <si>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</si>
  <si>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</si>
  <si>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</si>
  <si>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</si>
  <si>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</si>
  <si>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</si>
  <si>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</si>
  <si>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</si>
  <si>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</si>
  <si>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</si>
  <si>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</si>
  <si>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</si>
  <si>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</si>
  <si>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</si>
  <si>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</si>
  <si>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</si>
  <si>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</si>
  <si>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</si>
  <si>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</si>
  <si>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</si>
  <si>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</si>
  <si>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</si>
  <si>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</si>
  <si>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</si>
  <si>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</si>
  <si>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</si>
  <si>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</si>
  <si>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</si>
  <si>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</si>
  <si>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</si>
  <si>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</si>
  <si>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</si>
  <si>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</si>
  <si>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</si>
  <si>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</si>
  <si>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</si>
  <si>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</si>
  <si>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</si>
  <si>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</si>
  <si>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</si>
  <si>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</si>
  <si>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</si>
  <si>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</si>
  <si>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</si>
  <si>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</si>
  <si>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</si>
  <si>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</si>
  <si>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</si>
  <si>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</si>
  <si>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</si>
  <si>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</si>
  <si>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</si>
  <si>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</si>
  <si>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</si>
  <si>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</si>
  <si>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</si>
  <si>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</si>
  <si>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</si>
  <si>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</si>
  <si>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</si>
  <si>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</si>
  <si>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</si>
  <si>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</si>
  <si>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</si>
  <si>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</si>
  <si>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</si>
  <si>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</si>
  <si>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</si>
  <si>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</si>
  <si>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</si>
  <si>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</si>
  <si>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</si>
  <si>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</si>
  <si>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</si>
  <si>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</si>
  <si>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</si>
  <si>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</si>
  <si>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</si>
  <si>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</si>
  <si>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</si>
  <si>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</si>
  <si>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</si>
  <si>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</si>
  <si>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</si>
  <si>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</si>
  <si>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</si>
  <si>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</si>
  <si>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</si>
  <si>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</si>
  <si>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</si>
  <si>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</si>
  <si>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</si>
  <si>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</si>
  <si>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</si>
  <si>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</si>
  <si>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</si>
  <si>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</si>
  <si>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</si>
  <si>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</si>
  <si>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</si>
  <si>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</si>
  <si>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</si>
  <si>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</si>
  <si>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</si>
  <si>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</si>
  <si>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</si>
  <si>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</si>
  <si>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</si>
  <si>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</si>
  <si>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</si>
  <si>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</si>
  <si>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</si>
  <si>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</si>
  <si>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</si>
  <si>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</si>
  <si>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</si>
  <si>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</si>
  <si>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</si>
  <si>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</si>
  <si>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</si>
  <si>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</si>
  <si>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</si>
  <si>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</si>
  <si>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</si>
  <si>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</si>
  <si>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</si>
  <si>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</si>
  <si>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</si>
  <si>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</si>
  <si>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</si>
  <si>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</si>
  <si>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</si>
  <si>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</si>
  <si>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</si>
  <si>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</si>
  <si>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</si>
  <si>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</si>
  <si>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</si>
  <si>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</si>
  <si>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</si>
  <si>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</si>
  <si>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</si>
  <si>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</si>
  <si>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</si>
  <si>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</si>
  <si>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</si>
  <si>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</si>
  <si>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</si>
  <si>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</si>
  <si>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</si>
  <si>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</si>
  <si>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</si>
  <si>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</si>
  <si>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</si>
  <si>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</si>
  <si>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</si>
  <si>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</si>
  <si>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</si>
  <si>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</si>
  <si>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</si>
  <si>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</si>
  <si>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</si>
  <si>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</si>
  <si>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</si>
  <si>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</si>
  <si>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</si>
  <si>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</si>
  <si>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</si>
  <si>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</si>
  <si>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</si>
  <si>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</si>
  <si>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</si>
  <si>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</si>
  <si>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</si>
  <si>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</si>
  <si>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</si>
  <si>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</si>
  <si>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</si>
  <si>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</si>
  <si>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</si>
  <si>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</si>
  <si>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</si>
  <si>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</si>
  <si>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</si>
  <si>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</si>
  <si>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</si>
  <si>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</si>
  <si>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</si>
  <si>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</si>
  <si>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</si>
  <si>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</si>
  <si>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</si>
  <si>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</si>
  <si>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</si>
  <si>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</si>
  <si>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</si>
  <si>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</si>
  <si>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</si>
  <si>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</si>
  <si>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</si>
  <si>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</si>
  <si>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</si>
  <si>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</si>
  <si>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</si>
  <si>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</si>
  <si>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</si>
  <si>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</si>
  <si>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</si>
  <si>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</si>
  <si>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</si>
  <si>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</si>
  <si>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</si>
  <si>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</si>
  <si>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</si>
  <si>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</si>
  <si>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</si>
  <si>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</si>
  <si>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</si>
  <si>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</si>
  <si>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</si>
  <si>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</si>
  <si>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</si>
  <si>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</si>
  <si>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</si>
  <si>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</si>
  <si>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</si>
  <si>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</si>
  <si>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</si>
  <si>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</si>
  <si>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</si>
  <si>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</si>
  <si>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</si>
  <si>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</si>
  <si>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</si>
  <si>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</si>
  <si>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</si>
  <si>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</si>
  <si>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</si>
  <si>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</si>
  <si>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</si>
  <si>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</si>
  <si>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</si>
  <si>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</si>
  <si>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</si>
  <si>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</si>
  <si>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</si>
  <si>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</si>
  <si>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</si>
  <si>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</si>
  <si>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</si>
  <si>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</si>
  <si>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</si>
  <si>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</si>
  <si>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</si>
  <si>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</si>
  <si>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</si>
  <si>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</si>
  <si>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</si>
  <si>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</si>
  <si>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</si>
  <si>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</si>
  <si>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</si>
  <si>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</si>
  <si>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</si>
  <si>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</si>
  <si>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</si>
  <si>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</si>
  <si>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</si>
  <si>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</si>
  <si>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</si>
  <si>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</si>
  <si>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</si>
  <si>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</si>
  <si>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</si>
  <si>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</si>
  <si>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</si>
  <si>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</si>
  <si>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</si>
  <si>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</si>
  <si>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</si>
  <si>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</si>
  <si>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</si>
  <si>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</si>
  <si>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</si>
  <si>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</si>
  <si>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</si>
  <si>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</si>
  <si>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</si>
  <si>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</si>
  <si>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</si>
  <si>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</si>
  <si>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</si>
  <si>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</si>
  <si>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</si>
  <si>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</si>
  <si>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</si>
  <si>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</si>
  <si>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</si>
  <si>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</si>
  <si>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</si>
  <si>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</si>
  <si>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</si>
  <si>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</si>
  <si>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</si>
  <si>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</si>
  <si>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</si>
  <si>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</si>
  <si>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</si>
  <si>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</si>
  <si>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</si>
  <si>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</si>
  <si>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</si>
  <si>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</si>
  <si>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</si>
  <si>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</si>
  <si>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</si>
  <si>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</si>
  <si>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</si>
  <si>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</si>
  <si>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</si>
  <si>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</si>
  <si>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</si>
  <si>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</si>
  <si>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</si>
  <si>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</si>
  <si>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</si>
  <si>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</si>
  <si>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</si>
  <si>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</si>
  <si>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</si>
  <si>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</si>
  <si>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</si>
  <si>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</si>
  <si>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</si>
  <si>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</si>
  <si>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</si>
  <si>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</si>
  <si>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</si>
  <si>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</si>
  <si>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</si>
  <si>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</si>
  <si>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</si>
  <si>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</si>
  <si>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</si>
  <si>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</si>
  <si>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</si>
  <si>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</si>
  <si>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</si>
  <si>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</si>
  <si>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</si>
  <si>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</si>
  <si>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</si>
  <si>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</si>
  <si>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</si>
  <si>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</si>
  <si>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</si>
  <si>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</si>
  <si>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</si>
  <si>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</si>
  <si>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</si>
  <si>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</si>
  <si>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</si>
  <si>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</si>
  <si>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</si>
  <si>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</si>
  <si>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</si>
  <si>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</si>
  <si>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</si>
  <si>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</si>
  <si>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</si>
  <si>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</si>
  <si>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</si>
  <si>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</si>
  <si>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</si>
  <si>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</si>
  <si>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</si>
  <si>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</si>
  <si>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</si>
  <si>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</si>
  <si>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</si>
  <si>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</si>
  <si>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</si>
  <si>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</si>
  <si>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</si>
  <si>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</si>
  <si>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</si>
  <si>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</si>
  <si>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</si>
  <si>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</si>
  <si>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</si>
  <si>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</si>
  <si>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</si>
  <si>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</si>
  <si>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</si>
  <si>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</si>
  <si>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</si>
  <si>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</si>
  <si>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</si>
  <si>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</si>
  <si>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</si>
  <si>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</si>
  <si>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</si>
  <si>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</si>
  <si>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</si>
  <si>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</si>
  <si>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</si>
  <si>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</si>
  <si>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</si>
  <si>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</si>
  <si>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</si>
  <si>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</si>
  <si>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</si>
  <si>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</si>
  <si>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</si>
  <si>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</si>
  <si>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</si>
  <si>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</si>
  <si>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</si>
  <si>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</si>
  <si>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</si>
  <si>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</si>
  <si>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</si>
  <si>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</si>
  <si>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</si>
  <si>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</si>
  <si>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</si>
  <si>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</si>
  <si>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</si>
  <si>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</si>
  <si>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</si>
  <si>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</si>
  <si>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</si>
  <si>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</si>
  <si>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</si>
  <si>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</si>
  <si>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</si>
  <si>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</si>
  <si>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</si>
  <si>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</si>
  <si>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</si>
  <si>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</si>
  <si>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</si>
  <si>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</si>
  <si>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</si>
  <si>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</si>
  <si>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</si>
  <si>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</si>
  <si>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</si>
  <si>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</si>
  <si>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</si>
  <si>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</si>
  <si>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</si>
  <si>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</si>
  <si>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</si>
  <si>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</si>
  <si>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</si>
  <si>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</si>
  <si>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</si>
  <si>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</si>
  <si>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</si>
  <si>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</si>
  <si>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</si>
  <si>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</si>
  <si>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</si>
  <si>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</si>
  <si>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</si>
  <si>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</si>
  <si>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</si>
  <si>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</si>
  <si>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</si>
  <si>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</si>
  <si>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</si>
  <si>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</si>
  <si>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</si>
  <si>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</si>
  <si>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</si>
  <si>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</si>
  <si>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</si>
  <si>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</si>
  <si>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</si>
  <si>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</si>
  <si>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</si>
  <si>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</si>
  <si>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</si>
  <si>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</si>
  <si>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</si>
  <si>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</si>
  <si>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</si>
  <si>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</si>
  <si>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</si>
  <si>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</si>
  <si>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</si>
  <si>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</si>
  <si>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</si>
  <si>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</si>
  <si>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</si>
  <si>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</si>
  <si>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</si>
  <si>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</si>
  <si>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</si>
  <si>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</si>
  <si>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</si>
  <si>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</si>
  <si>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</si>
  <si>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</si>
  <si>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</si>
  <si>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</si>
  <si>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</si>
  <si>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</si>
  <si>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</si>
  <si>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</si>
  <si>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</si>
  <si>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</si>
  <si>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</si>
  <si>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</si>
  <si>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</si>
  <si>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</si>
  <si>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</si>
  <si>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</si>
  <si>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</si>
  <si>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</si>
  <si>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</si>
  <si>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</si>
  <si>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</si>
  <si>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</si>
  <si>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</si>
  <si>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</si>
  <si>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</si>
  <si>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</si>
  <si>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</si>
  <si>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</si>
  <si>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</si>
  <si>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</si>
  <si>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</si>
  <si>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</si>
  <si>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</si>
  <si>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</si>
  <si>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</si>
  <si>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</si>
  <si>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</si>
  <si>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</si>
  <si>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</si>
  <si>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</si>
  <si>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</si>
  <si>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</si>
  <si>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</si>
  <si>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</si>
  <si>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</si>
  <si>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</si>
  <si>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</si>
  <si>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</si>
  <si>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</si>
  <si>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</si>
  <si>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</si>
  <si>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</si>
  <si>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</si>
  <si>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</si>
  <si>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</si>
  <si>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</si>
  <si>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</si>
  <si>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</si>
  <si>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</si>
  <si>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</si>
  <si>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</si>
  <si>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</si>
  <si>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</si>
  <si>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</si>
  <si>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</si>
  <si>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</si>
  <si>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</si>
  <si>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</si>
  <si>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</si>
  <si>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</si>
  <si>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</si>
  <si>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</si>
  <si>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</si>
  <si>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</si>
  <si>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</si>
  <si>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</si>
  <si>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</si>
  <si>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</si>
  <si>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</si>
  <si>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</si>
  <si>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</si>
  <si>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</si>
  <si>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</si>
  <si>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</si>
  <si>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</si>
  <si>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</si>
  <si>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</si>
  <si>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</si>
  <si>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</si>
  <si>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</si>
  <si>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</si>
  <si>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</si>
  <si>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</si>
  <si>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</si>
  <si>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</si>
  <si>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</si>
  <si>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</si>
  <si>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</si>
  <si>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</si>
  <si>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</si>
  <si>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</si>
  <si>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</si>
  <si>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</si>
  <si>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</si>
  <si>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</si>
  <si>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</si>
  <si>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</si>
  <si>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</si>
  <si>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</si>
  <si>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</si>
  <si>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</si>
  <si>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</si>
  <si>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</si>
  <si>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</si>
  <si>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</si>
  <si>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</si>
  <si>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</si>
  <si>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</si>
  <si>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</si>
  <si>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</si>
  <si>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</si>
  <si>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</si>
  <si>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</si>
  <si>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</si>
  <si>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</si>
  <si>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</si>
  <si>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</si>
  <si>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</si>
  <si>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</si>
  <si>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</si>
  <si>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</si>
  <si>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</si>
  <si>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</si>
  <si>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</si>
  <si>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</si>
  <si>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</si>
  <si>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</si>
  <si>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</si>
  <si>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</si>
  <si>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</si>
  <si>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</si>
  <si>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</si>
  <si>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</si>
  <si>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</si>
  <si>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</si>
  <si>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</si>
  <si>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</si>
  <si>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</si>
  <si>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</si>
  <si>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</si>
  <si>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</si>
  <si>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</si>
  <si>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</si>
  <si>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</si>
  <si>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</si>
  <si>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</si>
  <si>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</si>
  <si>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</si>
  <si>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</si>
  <si>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</si>
  <si>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</si>
  <si>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</si>
  <si>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</si>
  <si>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</si>
  <si>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</si>
  <si>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</si>
  <si>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</si>
  <si>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</si>
  <si>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</si>
  <si>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</si>
  <si>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</si>
  <si>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</si>
  <si>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</si>
  <si>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</si>
  <si>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</si>
  <si>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</si>
  <si>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</si>
  <si>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</si>
  <si>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</si>
  <si>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</si>
  <si>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</si>
  <si>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</si>
  <si>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</si>
  <si>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</si>
  <si>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</si>
  <si>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</si>
  <si>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</si>
  <si>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</si>
  <si>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</si>
  <si>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</si>
  <si>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</si>
  <si>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</si>
  <si>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</si>
  <si>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</si>
  <si>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</si>
  <si>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</si>
  <si>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</si>
  <si>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</si>
  <si>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</si>
  <si>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</si>
  <si>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</si>
  <si>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</si>
  <si>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</si>
  <si>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</si>
  <si>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</si>
  <si>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</si>
  <si>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</si>
  <si>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</si>
  <si>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</si>
  <si>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</si>
  <si>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</si>
  <si>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</si>
  <si>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</si>
  <si>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</si>
  <si>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</si>
  <si>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</si>
  <si>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</si>
  <si>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</si>
  <si>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</si>
  <si>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</si>
  <si>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</si>
  <si>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</si>
  <si>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</si>
  <si>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</si>
  <si>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</si>
  <si>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</si>
  <si>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</si>
  <si>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</si>
  <si>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</si>
  <si>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</si>
  <si>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</si>
  <si>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</si>
  <si>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</si>
  <si>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</si>
  <si>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</si>
  <si>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</si>
  <si>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</si>
  <si>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</si>
  <si>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</si>
  <si>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</si>
  <si>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</si>
  <si>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</si>
  <si>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</si>
  <si>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</si>
  <si>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</si>
  <si>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</si>
  <si>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</si>
  <si>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</si>
  <si>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</si>
  <si>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</si>
  <si>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</si>
  <si>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</si>
  <si>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</si>
  <si>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</si>
  <si>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</si>
  <si>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</si>
  <si>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</si>
  <si>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</si>
  <si>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</si>
  <si>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</si>
  <si>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</si>
  <si>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</si>
  <si>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</si>
  <si>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</si>
  <si>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</si>
  <si>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</si>
  <si>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</si>
  <si>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</si>
  <si>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</si>
  <si>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</si>
  <si>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</si>
  <si>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</si>
  <si>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</si>
  <si>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</si>
  <si>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</si>
  <si>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</si>
  <si>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</si>
  <si>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</si>
  <si>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</si>
  <si>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</si>
  <si>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</si>
  <si>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</si>
  <si>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</si>
  <si>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</si>
  <si>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</si>
  <si>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</si>
  <si>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</si>
  <si>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</si>
  <si>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</si>
  <si>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</si>
  <si>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</si>
  <si>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</si>
  <si>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</si>
  <si>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</si>
  <si>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</si>
  <si>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</si>
  <si>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</si>
  <si>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</si>
  <si>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</si>
  <si>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</si>
  <si>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</si>
  <si>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</si>
  <si>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</si>
  <si>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</si>
  <si>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</si>
  <si>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</si>
  <si>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</si>
  <si>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</si>
  <si>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</si>
  <si>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</si>
  <si>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</si>
  <si>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</si>
  <si>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</si>
  <si>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</si>
  <si>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</si>
  <si>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</si>
  <si>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</si>
  <si>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</si>
  <si>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</si>
  <si>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</si>
  <si>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</si>
  <si>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</si>
  <si>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</si>
  <si>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</si>
  <si>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</si>
  <si>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</si>
  <si>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</si>
  <si>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</si>
  <si>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</si>
  <si>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</si>
  <si>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</si>
  <si>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</si>
  <si>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</si>
  <si>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</si>
  <si>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</si>
  <si>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</si>
  <si>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</si>
  <si>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</si>
  <si>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</si>
  <si>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</si>
  <si>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</si>
  <si>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</si>
  <si>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</si>
  <si>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</si>
  <si>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</si>
  <si>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</si>
  <si>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</si>
  <si>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</si>
  <si>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</si>
  <si>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</si>
  <si>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</si>
  <si>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</si>
  <si>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</si>
  <si>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</si>
  <si>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</si>
  <si>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</si>
  <si>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</si>
  <si>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</si>
  <si>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</si>
  <si>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</si>
  <si>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</si>
  <si>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</si>
  <si>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</si>
  <si>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</si>
  <si>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</si>
  <si>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</si>
  <si>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</si>
  <si>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</si>
  <si>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</si>
  <si>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</si>
  <si>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</si>
  <si>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</si>
  <si>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</si>
  <si>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</si>
  <si>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</si>
  <si>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</si>
  <si>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</si>
  <si>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</si>
  <si>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</si>
  <si>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</si>
  <si>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</si>
  <si>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</si>
  <si>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</si>
  <si>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</si>
  <si>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</si>
  <si>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</si>
  <si>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</si>
  <si>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</si>
  <si>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</si>
  <si>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</si>
  <si>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</si>
  <si>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</si>
  <si>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</si>
  <si>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</si>
  <si>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</si>
  <si>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</si>
  <si>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</si>
  <si>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</si>
  <si>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</si>
  <si>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</si>
  <si>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</si>
  <si>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</si>
  <si>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</si>
  <si>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</si>
  <si>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</si>
  <si>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</si>
  <si>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</si>
  <si>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</si>
  <si>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</si>
  <si>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</si>
  <si>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</si>
  <si>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</si>
  <si>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</si>
  <si>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</si>
  <si>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</si>
  <si>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</si>
  <si>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</si>
  <si>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</si>
  <si>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</si>
  <si>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</si>
  <si>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</si>
  <si>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</si>
  <si>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</si>
  <si>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</si>
  <si>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</si>
  <si>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</si>
  <si>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</si>
  <si>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</si>
  <si>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</si>
  <si>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</si>
  <si>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</si>
  <si>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</si>
  <si>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</si>
  <si>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</si>
  <si>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</si>
  <si>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</si>
  <si>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</si>
  <si>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</si>
  <si>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</si>
  <si>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</si>
  <si>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</si>
  <si>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</si>
  <si>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</si>
  <si>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</si>
  <si>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</si>
  <si>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</si>
  <si>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</si>
  <si>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</si>
  <si>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</si>
  <si>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</si>
  <si>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</si>
  <si>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</si>
  <si>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</si>
  <si>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</si>
  <si>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</si>
  <si>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</si>
  <si>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</si>
  <si>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</si>
  <si>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</si>
  <si>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</si>
  <si>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</si>
  <si>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</si>
  <si>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</si>
  <si>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</si>
  <si>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</si>
  <si>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</si>
  <si>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</si>
  <si>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</si>
  <si>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</si>
  <si>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</si>
  <si>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</si>
  <si>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</si>
  <si>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</si>
  <si>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</si>
  <si>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</si>
  <si>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</si>
  <si>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</si>
  <si>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</si>
  <si>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</si>
  <si>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</si>
  <si>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</si>
  <si>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</si>
  <si>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</si>
  <si>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</si>
  <si>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</si>
  <si>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</si>
  <si>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</si>
  <si>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</si>
  <si>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</si>
  <si>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</si>
  <si>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</si>
  <si>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</si>
  <si>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</si>
  <si>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</si>
  <si>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</si>
  <si>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</si>
  <si>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</si>
  <si>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</si>
  <si>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</si>
  <si>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</si>
  <si>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</si>
  <si>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</si>
  <si>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</si>
  <si>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</si>
  <si>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</si>
  <si>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</si>
  <si>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</si>
  <si>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</si>
  <si>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</si>
  <si>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</si>
  <si>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</si>
  <si>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</si>
  <si>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</si>
  <si>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</si>
  <si>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</si>
  <si>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</si>
  <si>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</si>
  <si>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</si>
  <si>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</si>
  <si>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</si>
  <si>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</si>
  <si>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</si>
  <si>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</si>
  <si>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</si>
  <si>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</si>
  <si>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</si>
  <si>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</si>
  <si>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</si>
  <si>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</si>
  <si>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</si>
  <si>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</si>
  <si>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</si>
  <si>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</si>
  <si>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</si>
  <si>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</si>
  <si>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</si>
  <si>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</si>
  <si>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</si>
  <si>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</si>
  <si>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</si>
  <si>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</si>
  <si>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</si>
  <si>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</si>
  <si>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</si>
  <si>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</si>
  <si>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</si>
  <si>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</si>
  <si>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</si>
  <si>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</si>
  <si>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</si>
  <si>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</si>
  <si>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</si>
  <si>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</si>
  <si>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</si>
  <si>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</si>
  <si>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</si>
  <si>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</si>
  <si>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</si>
  <si>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</si>
  <si>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</si>
  <si>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</si>
  <si>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</si>
  <si>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</si>
  <si>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</si>
  <si>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</si>
  <si>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</si>
  <si>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</si>
  <si>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</si>
  <si>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</si>
  <si>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</si>
  <si>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</si>
  <si>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</si>
  <si>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</si>
  <si>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</si>
  <si>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</si>
  <si>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</si>
  <si>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</si>
  <si>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</si>
  <si>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</si>
  <si>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</si>
  <si>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</si>
  <si>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</si>
  <si>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</si>
  <si>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</si>
  <si>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</si>
  <si>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</si>
  <si>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</si>
  <si>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</si>
  <si>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</si>
  <si>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</si>
  <si>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</si>
  <si>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</si>
  <si>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</si>
  <si>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</si>
  <si>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</si>
  <si>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</si>
  <si>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</si>
  <si>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</si>
  <si>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</si>
  <si>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</si>
  <si>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</si>
  <si>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</si>
  <si>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</si>
  <si>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</si>
  <si>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</si>
  <si>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</si>
  <si>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</si>
  <si>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</si>
  <si>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</si>
  <si>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</si>
  <si>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</si>
  <si>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</si>
  <si>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</si>
  <si>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</si>
  <si>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</si>
  <si>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</si>
  <si>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</si>
  <si>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</si>
  <si>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</si>
  <si>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</si>
  <si>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</si>
  <si>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</si>
  <si>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</si>
  <si>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</si>
  <si>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</si>
  <si>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</si>
  <si>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</si>
  <si>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</si>
  <si>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</si>
  <si>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</si>
  <si>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</si>
  <si>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</si>
  <si>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</si>
  <si>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</si>
  <si>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</si>
  <si>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</si>
  <si>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</si>
  <si>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</si>
  <si>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</si>
  <si>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</si>
  <si>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</si>
  <si>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</si>
  <si>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</si>
  <si>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</si>
  <si>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</si>
  <si>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</si>
  <si>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</si>
  <si>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</si>
  <si>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</si>
  <si>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</si>
  <si>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</si>
  <si>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</si>
  <si>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</si>
  <si>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</si>
  <si>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</si>
  <si>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</si>
  <si>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</si>
  <si>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</si>
  <si>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</si>
  <si>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</si>
  <si>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</si>
  <si>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</si>
  <si>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</si>
  <si>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</si>
  <si>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</si>
  <si>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</si>
  <si>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</si>
  <si>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</si>
  <si>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</si>
  <si>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</si>
  <si>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</si>
  <si>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</si>
  <si>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</si>
  <si>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</si>
  <si>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</si>
  <si>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</si>
  <si>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</si>
  <si>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</si>
  <si>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</si>
  <si>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</si>
  <si>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</si>
  <si>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</si>
  <si>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</si>
  <si>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</si>
  <si>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</si>
  <si>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</si>
  <si>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</si>
  <si>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</si>
  <si>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</si>
  <si>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</si>
  <si>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</si>
  <si>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</si>
  <si>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</si>
  <si>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</si>
  <si>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</si>
  <si>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</si>
  <si>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</si>
  <si>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</si>
  <si>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</si>
  <si>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</si>
  <si>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</si>
  <si>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</si>
  <si>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</si>
  <si>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</si>
  <si>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</si>
  <si>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</si>
  <si>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</si>
  <si>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</si>
  <si>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</si>
  <si>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</si>
  <si>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</si>
  <si>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</si>
  <si>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</si>
  <si>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</si>
  <si>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</si>
  <si>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</si>
  <si>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</si>
  <si>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</si>
  <si>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</si>
  <si>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</si>
  <si>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</si>
  <si>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</si>
  <si>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</si>
  <si>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</si>
  <si>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</si>
  <si>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</si>
  <si>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</si>
  <si>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</si>
  <si>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</si>
  <si>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</si>
  <si>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</si>
  <si>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</si>
  <si>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</si>
  <si>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</si>
  <si>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</si>
  <si>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</si>
  <si>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</si>
  <si>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</si>
  <si>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</si>
  <si>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</si>
  <si>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</si>
  <si>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</si>
  <si>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</si>
  <si>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</si>
  <si>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</si>
  <si>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</si>
  <si>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</si>
  <si>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</si>
  <si>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</si>
  <si>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</si>
  <si>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</si>
  <si>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</si>
  <si>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</si>
  <si>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</si>
  <si>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</si>
  <si>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</si>
  <si>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</si>
  <si>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</si>
  <si>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</si>
  <si>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</si>
  <si>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</si>
  <si>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</si>
  <si>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</si>
  <si>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</si>
  <si>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</si>
  <si>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</si>
  <si>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</si>
  <si>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</si>
  <si>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</si>
  <si>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</si>
  <si>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</si>
  <si>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</si>
  <si>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</si>
  <si>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</si>
  <si>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</si>
  <si>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</si>
  <si>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</si>
  <si>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</si>
  <si>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</si>
  <si>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</si>
  <si>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</si>
  <si>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</si>
  <si>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</si>
  <si>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</si>
  <si>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</si>
  <si>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</si>
  <si>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</si>
  <si>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</si>
  <si>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</si>
  <si>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</si>
  <si>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</si>
  <si>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</si>
  <si>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</si>
  <si>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</si>
  <si>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</si>
  <si>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</si>
  <si>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</si>
  <si>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</si>
  <si>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</si>
  <si>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</si>
  <si>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</si>
  <si>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</si>
  <si>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</si>
  <si>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</si>
  <si>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</si>
  <si>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</si>
  <si>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</si>
  <si>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</si>
  <si>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</si>
  <si>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</si>
  <si>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</si>
  <si>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</si>
  <si>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</si>
  <si>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</si>
  <si>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</si>
  <si>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</si>
  <si>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</si>
  <si>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</si>
  <si>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</si>
  <si>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</si>
  <si>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</si>
  <si>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</si>
  <si>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</si>
  <si>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</si>
  <si>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</si>
  <si>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</si>
  <si>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</si>
  <si>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</si>
  <si>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</si>
  <si>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</si>
  <si>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</si>
  <si>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</si>
  <si>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</si>
  <si>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</si>
  <si>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</si>
  <si>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</si>
  <si>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</si>
  <si>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</si>
  <si>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</si>
  <si>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</si>
  <si>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</si>
  <si>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</si>
  <si>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</si>
  <si>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</si>
  <si>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</si>
  <si>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</si>
  <si>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</si>
  <si>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</si>
  <si>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</si>
  <si>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</si>
  <si>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</si>
  <si>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</si>
  <si>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</si>
  <si>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</si>
  <si>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</si>
  <si>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</si>
  <si>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</si>
  <si>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</si>
  <si>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</si>
  <si>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</si>
  <si>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</si>
  <si>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</si>
  <si>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</si>
  <si>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</si>
  <si>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</si>
  <si>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</si>
  <si>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</si>
  <si>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</si>
  <si>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</si>
  <si>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</si>
  <si>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</si>
  <si>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</si>
  <si>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</si>
  <si>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</si>
  <si>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</si>
  <si>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</si>
  <si>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</si>
  <si>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</si>
  <si>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</si>
  <si>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</si>
  <si>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</si>
  <si>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</si>
  <si>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</si>
  <si>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</si>
  <si>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</si>
  <si>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</si>
  <si>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</si>
  <si>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</si>
  <si>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</si>
  <si>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</si>
  <si>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</si>
  <si>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</si>
  <si>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</si>
  <si>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</si>
  <si>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</si>
  <si>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</si>
  <si>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</si>
  <si>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</si>
  <si>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</si>
  <si>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</si>
  <si>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</si>
  <si>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</si>
  <si>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</si>
  <si>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</si>
  <si>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</si>
  <si>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</si>
  <si>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</si>
  <si>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</si>
  <si>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</si>
  <si>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</si>
  <si>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</si>
  <si>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</si>
  <si>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</si>
  <si>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</si>
  <si>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</si>
  <si>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</si>
  <si>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</si>
  <si>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</si>
  <si>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</si>
  <si>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</si>
  <si>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</si>
  <si>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</si>
  <si>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</si>
  <si>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</si>
  <si>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</si>
  <si>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</si>
  <si>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</si>
  <si>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</si>
  <si>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</si>
  <si>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</si>
  <si>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</si>
  <si>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</si>
  <si>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</si>
  <si>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</si>
  <si>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</si>
  <si>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</si>
  <si>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</si>
  <si>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</si>
  <si>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</si>
  <si>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</si>
  <si>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</si>
  <si>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</si>
  <si>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</si>
  <si>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</si>
  <si>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</si>
  <si>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</si>
  <si>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</si>
  <si>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</si>
  <si>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</si>
  <si>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</si>
  <si>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</si>
  <si>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</si>
  <si>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</si>
  <si>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</si>
  <si>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</si>
  <si>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</si>
  <si>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</si>
  <si>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</si>
  <si>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</si>
  <si>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</si>
  <si>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</si>
  <si>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</si>
  <si>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</si>
  <si>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</si>
  <si>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</si>
  <si>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</si>
  <si>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</si>
  <si>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</si>
  <si>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</si>
  <si>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</si>
  <si>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</si>
  <si>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</si>
  <si>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</si>
  <si>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</si>
  <si>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</si>
  <si>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</si>
  <si>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</si>
  <si>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</si>
  <si>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</si>
  <si>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</si>
  <si>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</si>
  <si>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</si>
  <si>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</si>
  <si>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</si>
  <si>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</si>
  <si>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</si>
  <si>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</si>
  <si>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</si>
  <si>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</si>
  <si>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</si>
  <si>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</si>
  <si>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</si>
  <si>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</si>
  <si>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</si>
  <si>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</si>
  <si>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</si>
  <si>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</si>
  <si>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</si>
  <si>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</si>
  <si>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</si>
  <si>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</si>
  <si>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</si>
  <si>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</si>
  <si>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</si>
  <si>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</si>
  <si>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</si>
  <si>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</si>
  <si>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</si>
  <si>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</si>
  <si>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</si>
  <si>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</si>
  <si>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</si>
  <si>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</si>
  <si>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</si>
  <si>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</si>
  <si>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</si>
  <si>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</si>
  <si>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</si>
  <si>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</si>
  <si>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</si>
  <si>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</si>
  <si>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</si>
  <si>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</si>
  <si>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</si>
  <si>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</si>
  <si>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</si>
  <si>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</si>
  <si>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</si>
  <si>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</si>
  <si>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</si>
  <si>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</si>
  <si>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</si>
  <si>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</si>
  <si>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</si>
  <si>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</si>
  <si>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</si>
  <si>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</si>
  <si>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</si>
  <si>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</si>
  <si>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</si>
  <si>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</si>
  <si>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</si>
  <si>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</si>
  <si>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</si>
  <si>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</si>
  <si>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</si>
  <si>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</si>
  <si>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</si>
  <si>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</si>
  <si>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</si>
  <si>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</si>
  <si>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</si>
  <si>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</si>
  <si>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</si>
  <si>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</si>
  <si>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</si>
  <si>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</si>
  <si>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</si>
  <si>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</si>
  <si>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</si>
  <si>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</si>
  <si>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</si>
  <si>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</si>
  <si>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</si>
  <si>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</si>
  <si>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</si>
  <si>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</si>
  <si>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</si>
  <si>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</si>
  <si>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</si>
  <si>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</si>
  <si>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</si>
  <si>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</si>
  <si>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</si>
  <si>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</si>
  <si>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</si>
  <si>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</si>
  <si>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</si>
  <si>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</si>
  <si>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</si>
  <si>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</si>
  <si>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</si>
  <si>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</si>
  <si>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</si>
  <si>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</si>
  <si>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</si>
  <si>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</si>
  <si>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</si>
  <si>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</si>
  <si>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</si>
  <si>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</si>
  <si>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</si>
  <si>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</si>
  <si>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</si>
  <si>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</si>
  <si>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</si>
  <si>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</si>
  <si>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</si>
  <si>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</si>
  <si>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</si>
  <si>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</si>
  <si>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</si>
  <si>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</si>
  <si>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</si>
  <si>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</si>
  <si>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</si>
  <si>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</si>
  <si>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</si>
  <si>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</si>
  <si>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</si>
  <si>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</si>
  <si>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</si>
  <si>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</si>
  <si>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</si>
  <si>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</si>
  <si>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</si>
  <si>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</si>
  <si>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</si>
  <si>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</si>
  <si>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</si>
  <si>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</si>
  <si>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</si>
  <si>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</si>
  <si>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</si>
  <si>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</si>
  <si>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</si>
  <si>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</si>
  <si>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</si>
  <si>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</si>
  <si>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</si>
  <si>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</si>
  <si>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</si>
  <si>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</si>
  <si>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</si>
  <si>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</si>
  <si>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</si>
  <si>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</si>
  <si>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</si>
  <si>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</si>
  <si>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</si>
  <si>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</si>
  <si>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</si>
  <si>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</si>
  <si>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</si>
  <si>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</si>
  <si>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</si>
  <si>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</si>
  <si>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</si>
  <si>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</si>
  <si>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</si>
  <si>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</si>
  <si>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</si>
  <si>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</si>
  <si>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</si>
  <si>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</si>
  <si>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</si>
  <si>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</si>
  <si>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</si>
  <si>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</si>
  <si>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</si>
  <si>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</si>
  <si>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</si>
  <si>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</si>
  <si>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</si>
  <si>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</si>
  <si>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</si>
  <si>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</si>
  <si>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</si>
  <si>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</si>
  <si>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</si>
  <si>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</si>
  <si>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</si>
  <si>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</si>
  <si>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</si>
  <si>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</si>
  <si>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</si>
  <si>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</si>
  <si>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</si>
  <si>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</si>
  <si>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</si>
  <si>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</si>
  <si>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</si>
  <si>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</si>
  <si>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</si>
  <si>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</si>
  <si>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</si>
  <si>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</si>
  <si>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</si>
  <si>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</si>
  <si>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</si>
  <si>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</si>
  <si>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</si>
  <si>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</si>
  <si>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</si>
  <si>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</si>
  <si>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</si>
  <si>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</si>
  <si>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</si>
  <si>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</si>
  <si>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</si>
  <si>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</si>
  <si>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</si>
  <si>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</si>
  <si>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</si>
  <si>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</si>
  <si>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</si>
  <si>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</si>
  <si>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</si>
  <si>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</si>
  <si>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</si>
  <si>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</si>
  <si>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</si>
  <si>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</si>
  <si>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</si>
  <si>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</si>
  <si>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</si>
  <si>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</si>
  <si>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</si>
  <si>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</si>
  <si>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</si>
  <si>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</si>
  <si>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</si>
  <si>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</si>
  <si>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</si>
  <si>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</si>
  <si>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</si>
  <si>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</si>
  <si>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</si>
  <si>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</si>
  <si>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</si>
  <si>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</si>
  <si>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</si>
  <si>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</si>
  <si>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</si>
  <si>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</si>
  <si>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</si>
  <si>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</si>
  <si>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</si>
  <si>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</si>
  <si>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</si>
  <si>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</si>
  <si>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</si>
  <si>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</si>
  <si>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</si>
  <si>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</si>
  <si>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</si>
  <si>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</si>
  <si>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</si>
  <si>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</si>
  <si>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</si>
  <si>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</si>
  <si>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</si>
  <si>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</si>
  <si>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</si>
  <si>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</si>
  <si>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</si>
  <si>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</si>
  <si>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</si>
  <si>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</si>
  <si>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</si>
  <si>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</si>
  <si>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</si>
  <si>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</si>
  <si>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</si>
  <si>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</si>
  <si>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</si>
  <si>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</si>
  <si>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</si>
  <si>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</si>
  <si>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</si>
  <si>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</si>
  <si>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</si>
  <si>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</si>
  <si>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</si>
  <si>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</si>
  <si>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</si>
  <si>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</si>
  <si>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</si>
  <si>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</si>
  <si>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</si>
  <si>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</si>
  <si>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</si>
  <si>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</si>
  <si>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</si>
  <si>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</si>
  <si>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</si>
  <si>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</si>
  <si>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</si>
  <si>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</si>
  <si>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</si>
  <si>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</si>
  <si>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</si>
  <si>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</si>
  <si>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</si>
  <si>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</si>
  <si>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</si>
  <si>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</si>
  <si>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</si>
  <si>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</si>
  <si>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</si>
  <si>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</si>
  <si>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</si>
  <si>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</si>
  <si>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</si>
  <si>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</si>
  <si>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</si>
  <si>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</si>
  <si>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</si>
  <si>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</si>
  <si>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</si>
  <si>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</si>
  <si>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</si>
  <si>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</si>
  <si>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</si>
  <si>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</si>
  <si>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</si>
  <si>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</si>
  <si>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</si>
  <si>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</si>
  <si>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</si>
  <si>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</si>
  <si>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</si>
  <si>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</si>
  <si>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</si>
  <si>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</si>
  <si>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</si>
  <si>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</si>
  <si>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</si>
  <si>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</si>
  <si>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</si>
  <si>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</si>
  <si>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</si>
  <si>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</si>
  <si>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</si>
  <si>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</si>
  <si>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</si>
  <si>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</si>
  <si>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</si>
  <si>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</si>
  <si>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</si>
  <si>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</si>
  <si>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</si>
  <si>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</si>
  <si>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</si>
  <si>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</si>
  <si>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</si>
  <si>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</si>
  <si>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</si>
  <si>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</si>
  <si>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</si>
  <si>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</si>
  <si>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</si>
  <si>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</si>
  <si>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</si>
  <si>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</si>
  <si>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</si>
  <si>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</si>
  <si>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</si>
  <si>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</si>
  <si>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</si>
  <si>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</si>
  <si>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</si>
  <si>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</si>
  <si>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</si>
  <si>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</si>
  <si>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</si>
  <si>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</si>
  <si>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</si>
  <si>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</si>
  <si>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</si>
  <si>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</si>
  <si>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</si>
  <si>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</si>
  <si>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</si>
  <si>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</si>
  <si>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</si>
  <si>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</si>
  <si>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</si>
  <si>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</si>
  <si>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</si>
  <si>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</si>
  <si>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</si>
  <si>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</si>
  <si>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</si>
  <si>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</si>
  <si>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</si>
  <si>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</si>
  <si>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</si>
  <si>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</si>
  <si>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</si>
  <si>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</si>
  <si>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</si>
  <si>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</si>
  <si>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</si>
  <si>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</si>
  <si>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</si>
  <si>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</si>
  <si>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</si>
  <si>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</si>
  <si>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</si>
  <si>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</si>
  <si>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</si>
  <si>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</si>
  <si>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</si>
  <si>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</si>
  <si>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</si>
  <si>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</si>
  <si>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</si>
  <si>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</si>
  <si>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</si>
  <si>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</si>
  <si>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</si>
  <si>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</si>
  <si>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</si>
  <si>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</si>
  <si>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</si>
  <si>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</si>
  <si>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</si>
  <si>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</si>
  <si>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</si>
  <si>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</si>
  <si>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</si>
  <si>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</si>
  <si>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</si>
  <si>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</si>
  <si>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</si>
  <si>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</si>
  <si>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</si>
  <si>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</si>
  <si>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</si>
  <si>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</si>
  <si>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</si>
  <si>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</si>
  <si>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</si>
  <si>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</si>
  <si>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</si>
  <si>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</si>
  <si>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</si>
  <si>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</si>
  <si>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</si>
  <si>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</si>
  <si>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</si>
  <si>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</si>
  <si>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</si>
  <si>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</si>
  <si>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</si>
  <si>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</si>
  <si>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</si>
  <si>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</si>
  <si>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</si>
  <si>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</si>
  <si>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</si>
  <si>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</si>
  <si>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</si>
  <si>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</si>
  <si>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</si>
  <si>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</si>
  <si>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</si>
  <si>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</si>
  <si>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</si>
  <si>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</si>
  <si>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</si>
  <si>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</si>
  <si>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</si>
  <si>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</si>
  <si>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</si>
  <si>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</si>
  <si>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</si>
  <si>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</si>
  <si>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</si>
  <si>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</si>
  <si>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</si>
  <si>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</si>
  <si>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</si>
  <si>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</si>
  <si>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</si>
  <si>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</si>
  <si>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</si>
  <si>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</si>
  <si>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</si>
  <si>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</si>
  <si>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</si>
  <si>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</si>
  <si>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</si>
  <si>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</si>
  <si>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</si>
  <si>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</si>
  <si>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</si>
  <si>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</si>
  <si>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</si>
  <si>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</si>
  <si>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</si>
  <si>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</si>
  <si>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</si>
  <si>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</si>
  <si>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</si>
  <si>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</si>
  <si>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</si>
  <si>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</si>
  <si>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</si>
  <si>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</si>
  <si>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</si>
  <si>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</si>
  <si>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</si>
  <si>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</si>
  <si>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</si>
  <si>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</si>
  <si>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</si>
  <si>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</si>
  <si>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</si>
  <si>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</si>
  <si>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</si>
  <si>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</si>
  <si>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</si>
  <si>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</si>
  <si>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</si>
  <si>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</si>
  <si>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</si>
  <si>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</si>
  <si>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</si>
  <si>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</si>
  <si>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</si>
  <si>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</si>
  <si>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</si>
  <si>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</si>
  <si>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</si>
  <si>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</si>
  <si>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</si>
  <si>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</si>
  <si>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</si>
  <si>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</si>
  <si>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</si>
  <si>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</si>
  <si>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</si>
  <si>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</si>
  <si>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</si>
  <si>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</si>
  <si>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</si>
  <si>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</si>
  <si>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</si>
  <si>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</si>
  <si>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</si>
  <si>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</si>
  <si>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</si>
  <si>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</si>
  <si>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</si>
  <si>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</si>
  <si>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</si>
  <si>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</si>
  <si>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</si>
  <si>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</si>
  <si>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</si>
  <si>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</si>
  <si>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</si>
  <si>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</si>
  <si>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</si>
  <si>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</si>
  <si>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</si>
  <si>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</si>
  <si>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</si>
  <si>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</si>
  <si>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</si>
  <si>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</si>
  <si>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</si>
  <si>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</si>
  <si>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</si>
  <si>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</si>
  <si>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</si>
  <si>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</si>
  <si>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</si>
  <si>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</si>
  <si>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</si>
  <si>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</si>
  <si>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</si>
  <si>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</si>
  <si>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</si>
  <si>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</si>
  <si>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</si>
  <si>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</si>
  <si>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</si>
  <si>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</si>
  <si>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</si>
  <si>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</si>
  <si>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</si>
  <si>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</si>
  <si>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</si>
  <si>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</si>
  <si>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</si>
  <si>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</si>
  <si>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</si>
  <si>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</si>
  <si>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</si>
  <si>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</si>
  <si>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</si>
  <si>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</si>
  <si>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</si>
  <si>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</si>
  <si>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</si>
  <si>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</si>
  <si>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</si>
  <si>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</si>
  <si>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</si>
  <si>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</si>
  <si>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</si>
  <si>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</si>
  <si>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</si>
  <si>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</si>
  <si>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</si>
  <si>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</si>
  <si>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</si>
  <si>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</si>
  <si>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</si>
  <si>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</si>
  <si>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</si>
  <si>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</si>
  <si>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</si>
  <si>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</si>
  <si>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</si>
  <si>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</si>
  <si>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</si>
  <si>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</si>
  <si>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</si>
  <si>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</si>
  <si>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</si>
  <si>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</si>
  <si>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</si>
  <si>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</si>
  <si>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</si>
  <si>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</si>
  <si>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</si>
  <si>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</si>
  <si>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</si>
  <si>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</si>
  <si>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</si>
  <si>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</si>
  <si>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</si>
  <si>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</si>
  <si>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</si>
  <si>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</si>
  <si>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</si>
  <si>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</si>
  <si>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</si>
  <si>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</si>
  <si>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</si>
  <si>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</si>
  <si>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</si>
  <si>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</si>
  <si>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</si>
  <si>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</si>
  <si>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</si>
  <si>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</si>
  <si>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</si>
  <si>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</si>
  <si>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</si>
  <si>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</si>
  <si>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</si>
  <si>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</si>
  <si>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</si>
  <si>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</si>
  <si>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</si>
  <si>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</si>
  <si>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</si>
  <si>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</si>
  <si>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</si>
  <si>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</si>
  <si>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</si>
  <si>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</si>
  <si>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</si>
  <si>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</si>
  <si>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</si>
  <si>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</si>
  <si>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</si>
  <si>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</si>
  <si>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</si>
  <si>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</si>
  <si>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</si>
  <si>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</si>
  <si>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</si>
  <si>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</si>
  <si>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</si>
  <si>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</si>
  <si>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</si>
  <si>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</si>
  <si>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</si>
  <si>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</si>
  <si>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</si>
  <si>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</si>
  <si>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</si>
  <si>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</si>
  <si>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</si>
  <si>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</si>
  <si>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</si>
  <si>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</si>
  <si>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</si>
  <si>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</si>
  <si>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</si>
  <si>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</si>
  <si>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</si>
  <si>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</si>
  <si>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</si>
  <si>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</si>
  <si>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</si>
  <si>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</si>
  <si>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</si>
  <si>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</si>
  <si>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</si>
  <si>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</si>
  <si>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</si>
  <si>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</si>
  <si>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</si>
  <si>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</si>
  <si>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</si>
  <si>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</si>
  <si>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</si>
  <si>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</si>
  <si>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</si>
  <si>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</si>
  <si>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</si>
  <si>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</si>
  <si>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</si>
  <si>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</si>
  <si>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</si>
  <si>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</si>
  <si>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</si>
  <si>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</si>
  <si>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</si>
  <si>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</si>
  <si>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</si>
  <si>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</si>
  <si>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</si>
  <si>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</si>
  <si>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</si>
  <si>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</si>
  <si>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</si>
  <si>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</si>
  <si>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</si>
  <si>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</si>
  <si>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</si>
  <si>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</si>
  <si>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</si>
  <si>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</si>
  <si>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</si>
  <si>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</si>
  <si>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</si>
  <si>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</si>
  <si>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</si>
  <si>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</si>
  <si>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</si>
  <si>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</si>
  <si>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</si>
  <si>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</si>
  <si>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</si>
  <si>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</si>
  <si>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</si>
  <si>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</si>
  <si>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</si>
  <si>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</si>
  <si>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</si>
  <si>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</si>
  <si>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</si>
  <si>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</si>
  <si>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</si>
  <si>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</si>
  <si>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</si>
  <si>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</si>
  <si>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</si>
  <si>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</si>
  <si>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</si>
  <si>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</si>
  <si>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</si>
  <si>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</si>
  <si>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</si>
  <si>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</si>
  <si>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</si>
  <si>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</si>
  <si>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</si>
  <si>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</si>
  <si>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</si>
  <si>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</si>
  <si>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</si>
  <si>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</si>
  <si>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</si>
  <si>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</si>
  <si>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</si>
  <si>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</si>
  <si>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</si>
  <si>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</si>
  <si>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</si>
  <si>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</si>
  <si>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</si>
  <si>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</si>
  <si>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</si>
  <si>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</si>
  <si>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</si>
  <si>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</si>
  <si>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</si>
  <si>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</si>
  <si>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</si>
  <si>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</si>
  <si>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</si>
  <si>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</si>
  <si>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</si>
  <si>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</si>
  <si>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</si>
  <si>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</si>
  <si>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</si>
  <si>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</si>
  <si>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</si>
  <si>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</si>
  <si>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</si>
  <si>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</si>
  <si>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</si>
  <si>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</si>
  <si>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</si>
  <si>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</si>
  <si>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</si>
  <si>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</si>
  <si>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</si>
  <si>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</si>
  <si>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</si>
  <si>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</si>
  <si>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</si>
  <si>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</si>
  <si>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</si>
  <si>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</si>
  <si>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</si>
  <si>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</si>
  <si>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</si>
  <si>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</si>
  <si>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</si>
  <si>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</si>
  <si>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</si>
  <si>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</si>
  <si>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</si>
  <si>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</si>
  <si>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</si>
  <si>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</si>
  <si>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</si>
  <si>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</si>
  <si>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</si>
  <si>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</si>
  <si>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</si>
  <si>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</si>
  <si>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</si>
  <si>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</si>
  <si>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</si>
  <si>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</si>
  <si>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</si>
  <si>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</si>
  <si>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</si>
  <si>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</si>
  <si>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</si>
  <si>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</si>
  <si>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</si>
  <si>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</si>
  <si>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</si>
  <si>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</si>
  <si>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</si>
  <si>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</si>
  <si>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</si>
  <si>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</si>
  <si>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</si>
  <si>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</si>
  <si>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</si>
  <si>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</si>
  <si>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</si>
  <si>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</si>
  <si>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</si>
  <si>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</si>
  <si>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</si>
  <si>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</si>
  <si>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</si>
  <si>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</si>
  <si>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</si>
  <si>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</si>
  <si>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</si>
  <si>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</si>
  <si>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</si>
  <si>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</si>
  <si>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</si>
  <si>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</si>
  <si>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</si>
  <si>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</si>
  <si>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</si>
  <si>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</si>
  <si>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</si>
  <si>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</si>
  <si>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</si>
  <si>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</si>
  <si>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</si>
  <si>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</si>
  <si>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</si>
  <si>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</si>
  <si>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</si>
  <si>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</si>
  <si>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</si>
  <si>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</si>
  <si>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</si>
  <si>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</si>
  <si>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</si>
  <si>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</si>
  <si>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</si>
  <si>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</si>
  <si>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</si>
  <si>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</si>
  <si>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</si>
  <si>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</si>
  <si>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</si>
  <si>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</si>
  <si>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</si>
  <si>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</si>
  <si>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</si>
  <si>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</si>
  <si>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</si>
  <si>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</si>
  <si>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</si>
  <si>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</si>
  <si>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</si>
  <si>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</si>
  <si>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</si>
  <si>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</si>
  <si>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</si>
  <si>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</si>
  <si>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</si>
  <si>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</si>
  <si>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</si>
  <si>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</si>
  <si>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</si>
  <si>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</si>
  <si>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</si>
  <si>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</si>
  <si>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</si>
  <si>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</si>
  <si>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</si>
  <si>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</si>
  <si>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</si>
  <si>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</si>
  <si>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</si>
  <si>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</si>
  <si>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</si>
  <si>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</si>
  <si>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</si>
  <si>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</si>
  <si>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</si>
  <si>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</si>
  <si>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</si>
  <si>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</si>
  <si>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</si>
  <si>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</si>
  <si>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</si>
  <si>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</si>
  <si>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</si>
  <si>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</si>
  <si>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</si>
  <si>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</si>
  <si>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</si>
  <si>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</si>
  <si>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</si>
  <si>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</si>
  <si>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</si>
  <si>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</si>
  <si>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</si>
  <si>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</si>
  <si>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</si>
  <si>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</si>
  <si>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</si>
  <si>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</si>
  <si>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</si>
  <si>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</si>
  <si>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</si>
  <si>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</si>
  <si>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</si>
  <si>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</si>
  <si>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</si>
  <si>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</si>
  <si>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</si>
  <si>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</si>
  <si>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</si>
  <si>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</si>
  <si>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</si>
  <si>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</si>
  <si>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</si>
  <si>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</si>
  <si>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</si>
  <si>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</si>
  <si>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</si>
  <si>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</si>
  <si>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</si>
  <si>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</si>
  <si>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</si>
  <si>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</si>
  <si>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</si>
  <si>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</si>
  <si>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</si>
  <si>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</si>
  <si>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</si>
  <si>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</si>
  <si>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</si>
  <si>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</si>
  <si>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</si>
  <si>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</si>
  <si>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</si>
  <si>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</si>
  <si>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</si>
  <si>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</si>
  <si>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</si>
  <si>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</si>
  <si>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</si>
  <si>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</si>
  <si>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</si>
  <si>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</si>
  <si>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</si>
  <si>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</si>
  <si>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</si>
  <si>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</si>
  <si>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</si>
  <si>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</si>
  <si>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</si>
  <si>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</si>
  <si>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</si>
  <si>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</si>
  <si>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</si>
  <si>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</si>
  <si>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</si>
  <si>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</si>
  <si>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</si>
  <si>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</si>
  <si>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</si>
  <si>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</si>
  <si>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</si>
  <si>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</si>
  <si>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</si>
  <si>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</si>
  <si>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</si>
  <si>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</si>
  <si>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</si>
  <si>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</si>
  <si>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</si>
  <si>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</si>
  <si>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</si>
  <si>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</si>
  <si>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</si>
  <si>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</si>
  <si>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</si>
  <si>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</si>
  <si>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</si>
  <si>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</si>
  <si>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</si>
  <si>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</si>
  <si>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</si>
  <si>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</si>
  <si>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</si>
  <si>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</si>
  <si>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</si>
  <si>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</si>
  <si>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</si>
  <si>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</si>
  <si>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</si>
  <si>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</si>
  <si>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</si>
  <si>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</si>
  <si>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</si>
  <si>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</si>
  <si>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</si>
  <si>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</si>
  <si>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</si>
  <si>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</si>
  <si>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</si>
  <si>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</si>
  <si>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</si>
  <si>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</si>
  <si>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</si>
  <si>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</si>
  <si>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</si>
  <si>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</si>
  <si>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</si>
  <si>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</si>
  <si>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</si>
  <si>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</si>
  <si>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</si>
  <si>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</si>
  <si>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</si>
  <si>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</si>
  <si>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</si>
  <si>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</si>
  <si>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</si>
  <si>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</si>
  <si>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</si>
  <si>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</si>
  <si>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</si>
  <si>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</si>
  <si>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</si>
  <si>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</si>
  <si>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</si>
  <si>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</si>
  <si>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</si>
  <si>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</si>
  <si>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</si>
  <si>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</si>
  <si>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</si>
  <si>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</si>
  <si>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</si>
  <si>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</si>
  <si>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</si>
  <si>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</si>
  <si>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</si>
  <si>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</si>
  <si>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</si>
  <si>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</si>
  <si>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</si>
  <si>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</si>
  <si>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</si>
  <si>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</si>
  <si>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</si>
  <si>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</si>
  <si>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</si>
  <si>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</si>
  <si>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</si>
  <si>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</si>
  <si>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</si>
  <si>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</si>
  <si>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</si>
  <si>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</si>
  <si>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</si>
  <si>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</si>
  <si>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</si>
  <si>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</si>
  <si>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</si>
  <si>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</si>
  <si>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</si>
  <si>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</si>
  <si>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</si>
  <si>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</si>
  <si>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</si>
  <si>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</si>
  <si>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</si>
  <si>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</si>
  <si>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</si>
  <si>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</si>
  <si>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</si>
  <si>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</si>
  <si>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</si>
  <si>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</si>
  <si>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</si>
  <si>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</si>
  <si>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</si>
  <si>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</si>
  <si>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</si>
  <si>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</si>
  <si>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</si>
  <si>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</si>
  <si>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</si>
  <si>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</si>
  <si>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</si>
  <si>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</si>
  <si>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</si>
  <si>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</si>
  <si>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</si>
  <si>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</si>
  <si>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</si>
  <si>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</si>
  <si>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</si>
  <si>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</si>
  <si>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</si>
  <si>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</si>
  <si>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</si>
  <si>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</si>
  <si>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</si>
  <si>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</si>
  <si>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</si>
  <si>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</si>
  <si>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</si>
  <si>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</si>
  <si>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</si>
  <si>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</si>
  <si>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</si>
  <si>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</si>
  <si>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</si>
  <si>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</si>
  <si>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</si>
  <si>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</si>
  <si>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</si>
  <si>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</si>
  <si>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</si>
  <si>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</si>
  <si>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</si>
  <si>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</si>
  <si>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</si>
  <si>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</si>
  <si>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</si>
  <si>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</si>
  <si>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</si>
  <si>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</si>
  <si>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</si>
  <si>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</si>
  <si>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</si>
  <si>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</si>
  <si>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</si>
  <si>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</si>
  <si>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</si>
  <si>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</si>
  <si>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</si>
  <si>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</si>
  <si>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</si>
  <si>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</si>
  <si>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</si>
  <si>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</si>
  <si>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</si>
  <si>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</si>
  <si>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</si>
  <si>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</si>
  <si>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</si>
  <si>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</si>
  <si>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</si>
  <si>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</si>
  <si>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</si>
  <si>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</si>
  <si>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</si>
  <si>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</si>
  <si>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</si>
  <si>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</si>
  <si>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</si>
  <si>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</si>
  <si>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</si>
  <si>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</si>
  <si>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</si>
  <si>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</si>
  <si>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</si>
  <si>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</si>
  <si>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</si>
  <si>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</si>
  <si>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</si>
  <si>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</si>
  <si>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</si>
  <si>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</si>
  <si>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</si>
  <si>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</si>
  <si>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</si>
  <si>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</si>
  <si>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</si>
  <si>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</si>
  <si>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</si>
  <si>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</si>
  <si>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</si>
  <si>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</si>
  <si>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</si>
  <si>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</si>
  <si>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</si>
  <si>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</si>
  <si>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</si>
  <si>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</si>
  <si>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</si>
  <si>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</si>
  <si>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</si>
  <si>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</si>
  <si>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</si>
  <si>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</si>
  <si>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</si>
  <si>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</si>
  <si>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</si>
  <si>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</si>
  <si>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</si>
  <si>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</si>
  <si>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</si>
  <si>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</si>
  <si>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</si>
  <si>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</si>
  <si>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</si>
  <si>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</si>
  <si>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</si>
  <si>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</si>
  <si>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</si>
  <si>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</si>
  <si>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</si>
  <si>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</si>
  <si>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</si>
  <si>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</si>
  <si>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</si>
  <si>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</si>
  <si>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</si>
  <si>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</si>
  <si>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</si>
  <si>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</si>
  <si>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</si>
  <si>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</si>
  <si>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</si>
  <si>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</si>
  <si>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</si>
  <si>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</si>
  <si>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</si>
  <si>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</si>
  <si>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</si>
  <si>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</si>
  <si>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</si>
  <si>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</si>
  <si>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</si>
  <si>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</si>
  <si>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</si>
  <si>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</si>
  <si>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</si>
  <si>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</si>
  <si>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</si>
  <si>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</si>
  <si>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</si>
  <si>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</si>
  <si>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</si>
  <si>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</si>
  <si>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</si>
  <si>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</si>
  <si>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</si>
  <si>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</si>
  <si>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</si>
  <si>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</si>
  <si>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</si>
  <si>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</si>
  <si>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</si>
  <si>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</si>
  <si>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</si>
  <si>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</si>
  <si>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</si>
  <si>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</si>
  <si>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</si>
  <si>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</si>
  <si>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</si>
  <si>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</si>
  <si>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</si>
  <si>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</si>
  <si>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</si>
  <si>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</si>
  <si>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</si>
  <si>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</si>
  <si>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</si>
  <si>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</si>
  <si>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</si>
  <si>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</si>
  <si>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</si>
  <si>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</si>
  <si>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</si>
  <si>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</si>
  <si>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</si>
  <si>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</si>
  <si>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</si>
  <si>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</si>
  <si>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</si>
  <si>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</si>
  <si>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</si>
  <si>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</si>
  <si>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</si>
  <si>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</si>
  <si>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</si>
  <si>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</si>
  <si>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</si>
  <si>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</si>
  <si>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</si>
  <si>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</si>
  <si>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</si>
  <si>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</si>
  <si>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</si>
  <si>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</si>
  <si>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</si>
  <si>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</si>
  <si>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</si>
  <si>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</si>
  <si>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</si>
  <si>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</si>
  <si>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</si>
  <si>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</si>
  <si>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</si>
  <si>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</si>
  <si>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</si>
  <si>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</si>
  <si>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</si>
  <si>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</si>
  <si>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</si>
  <si>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</si>
  <si>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</si>
  <si>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</si>
  <si>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</si>
  <si>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</si>
  <si>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</si>
  <si>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</si>
  <si>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</si>
  <si>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</si>
  <si>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</si>
  <si>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</si>
  <si>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</si>
  <si>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</si>
  <si>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</si>
  <si>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</si>
  <si>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</si>
  <si>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</si>
  <si>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</si>
  <si>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</si>
  <si>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</si>
  <si>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</si>
  <si>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</si>
  <si>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</si>
  <si>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</si>
  <si>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</si>
  <si>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</si>
  <si>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</si>
  <si>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</si>
  <si>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</si>
  <si>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</si>
  <si>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</si>
  <si>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</si>
  <si>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</si>
  <si>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</si>
  <si>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</si>
  <si>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</si>
  <si>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</si>
  <si>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</si>
  <si>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</si>
  <si>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</si>
  <si>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</si>
  <si>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</si>
  <si>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</si>
  <si>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</si>
  <si>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</si>
  <si>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</si>
  <si>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</si>
  <si>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</si>
  <si>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</si>
  <si>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</si>
  <si>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</si>
  <si>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</si>
  <si>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</si>
  <si>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</si>
  <si>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</si>
  <si>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</si>
  <si>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</si>
  <si>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</si>
  <si>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</si>
  <si>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</si>
  <si>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</si>
  <si>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</si>
  <si>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</si>
  <si>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</si>
  <si>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</si>
  <si>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</si>
  <si>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</si>
  <si>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</si>
  <si>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</si>
  <si>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</si>
  <si>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</si>
  <si>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</si>
  <si>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</si>
  <si>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</si>
  <si>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</si>
  <si>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</si>
  <si>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</si>
  <si>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</si>
  <si>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</si>
  <si>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</si>
  <si>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</si>
  <si>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</si>
  <si>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</si>
  <si>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</si>
  <si>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</si>
  <si>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</si>
  <si>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</si>
  <si>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</si>
  <si>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</si>
  <si>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</si>
  <si>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</si>
  <si>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</si>
  <si>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</si>
  <si>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</si>
  <si>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</si>
  <si>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</si>
  <si>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</si>
  <si>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</si>
  <si>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</si>
  <si>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</si>
  <si>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</si>
  <si>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</si>
  <si>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</si>
  <si>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</si>
  <si>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</si>
  <si>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</si>
  <si>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</si>
  <si>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</si>
  <si>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</si>
  <si>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</si>
  <si>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</si>
  <si>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</si>
  <si>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</si>
  <si>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</si>
  <si>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</si>
  <si>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</si>
  <si>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</si>
  <si>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</si>
  <si>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</si>
  <si>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</si>
  <si>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</si>
  <si>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</si>
  <si>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</si>
  <si>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</si>
  <si>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</si>
  <si>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</si>
  <si>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</si>
  <si>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</si>
  <si>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</si>
  <si>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</si>
  <si>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</si>
  <si>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</si>
  <si>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</si>
  <si>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</si>
  <si>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</si>
  <si>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</si>
  <si>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</si>
  <si>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</si>
  <si>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</si>
  <si>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</si>
  <si>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</si>
  <si>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</si>
  <si>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</si>
  <si>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</si>
  <si>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</si>
  <si>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</si>
  <si>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</si>
  <si>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</si>
  <si>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</si>
  <si>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</si>
  <si>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</si>
  <si>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</si>
  <si>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</si>
  <si>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</si>
  <si>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</si>
  <si>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</si>
  <si>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</si>
  <si>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</si>
  <si>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</si>
  <si>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</si>
  <si>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</si>
  <si>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</si>
  <si>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</si>
  <si>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</si>
  <si>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</si>
  <si>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</si>
  <si>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</si>
  <si>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</si>
  <si>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</si>
  <si>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</si>
  <si>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</si>
  <si>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</si>
  <si>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</si>
  <si>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</si>
  <si>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</si>
  <si>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</si>
  <si>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</si>
  <si>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</si>
  <si>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</si>
  <si>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</si>
  <si>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</si>
  <si>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</si>
  <si>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</si>
  <si>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</si>
  <si>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</si>
  <si>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</si>
  <si>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</si>
  <si>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</si>
  <si>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</si>
  <si>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</si>
  <si>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</si>
  <si>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</si>
  <si>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</si>
  <si>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</si>
  <si>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</si>
  <si>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</si>
  <si>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</si>
  <si>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</si>
  <si>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</si>
  <si>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</si>
  <si>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</si>
  <si>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</si>
  <si>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</si>
  <si>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</si>
  <si>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</si>
  <si>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</si>
  <si>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</si>
  <si>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</si>
  <si>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</si>
  <si>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</si>
  <si>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</si>
  <si>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</si>
  <si>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</si>
  <si>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</si>
  <si>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</si>
  <si>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</si>
  <si>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</si>
  <si>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</si>
  <si>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</si>
  <si>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</si>
  <si>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</si>
  <si>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</si>
  <si>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</si>
  <si>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</si>
  <si>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</si>
  <si>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</si>
  <si>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</si>
  <si>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</si>
  <si>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</si>
  <si>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</si>
  <si>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</si>
  <si>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</si>
  <si>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</si>
  <si>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</si>
  <si>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</si>
  <si>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</si>
  <si>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</si>
  <si>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</si>
  <si>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</si>
  <si>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</si>
  <si>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</si>
  <si>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</si>
  <si>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</si>
  <si>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</si>
  <si>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</si>
  <si>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</si>
  <si>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</si>
  <si>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</si>
  <si>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</si>
  <si>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</si>
  <si>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</si>
  <si>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</si>
  <si>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</si>
  <si>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</si>
  <si>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</si>
  <si>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</si>
  <si>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</si>
  <si>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</si>
  <si>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</si>
  <si>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</si>
  <si>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</si>
  <si>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</si>
  <si>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</si>
  <si>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</si>
  <si>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</si>
  <si>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</si>
  <si>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</si>
  <si>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</si>
  <si>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</si>
  <si>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</si>
  <si>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</si>
  <si>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</si>
  <si>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</si>
  <si>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</si>
  <si>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</si>
  <si>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</si>
  <si>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</si>
  <si>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</si>
  <si>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</si>
  <si>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</si>
  <si>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</si>
  <si>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</si>
  <si>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</si>
  <si>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</si>
  <si>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</si>
  <si>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</si>
  <si>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</si>
  <si>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</si>
  <si>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</si>
  <si>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</si>
  <si>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</si>
  <si>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</si>
  <si>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</si>
  <si>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</si>
  <si>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</si>
  <si>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</si>
  <si>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</si>
  <si>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</si>
  <si>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</si>
  <si>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</si>
  <si>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</si>
  <si>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</si>
  <si>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</si>
  <si>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</si>
  <si>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</si>
  <si>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</si>
  <si>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</si>
  <si>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</si>
  <si>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</si>
  <si>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</si>
  <si>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</si>
  <si>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</si>
  <si>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</si>
  <si>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</si>
  <si>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</si>
  <si>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</si>
  <si>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</si>
  <si>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</si>
  <si>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</si>
  <si>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</si>
  <si>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</si>
  <si>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</si>
  <si>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</si>
  <si>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</si>
  <si>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</si>
  <si>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</si>
  <si>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</si>
  <si>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</si>
  <si>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</si>
  <si>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</si>
  <si>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</si>
  <si>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</si>
  <si>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</si>
  <si>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</si>
  <si>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</si>
  <si>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</si>
  <si>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</si>
  <si>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</si>
  <si>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</si>
  <si>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</si>
  <si>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</si>
  <si>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</si>
  <si>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</si>
  <si>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</si>
  <si>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</si>
  <si>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</si>
  <si>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</si>
  <si>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</si>
  <si>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</si>
  <si>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</si>
  <si>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</si>
  <si>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</si>
  <si>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</si>
  <si>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</si>
  <si>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</si>
  <si>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</si>
  <si>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</si>
  <si>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</si>
  <si>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</si>
  <si>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</si>
  <si>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</si>
  <si>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</si>
  <si>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</si>
  <si>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</si>
  <si>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</si>
  <si>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</si>
  <si>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</si>
  <si>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</si>
  <si>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</si>
  <si>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</si>
  <si>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</si>
  <si>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</si>
  <si>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</si>
  <si>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</si>
  <si>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</si>
  <si>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</si>
  <si>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</si>
  <si>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</si>
  <si>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</si>
  <si>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</si>
  <si>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</si>
  <si>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</si>
  <si>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</si>
  <si>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</si>
  <si>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</si>
  <si>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</si>
  <si>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</si>
  <si>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</si>
  <si>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</si>
  <si>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</si>
  <si>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</si>
  <si>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</si>
  <si>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</si>
  <si>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</si>
  <si>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</si>
  <si>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</si>
  <si>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</si>
  <si>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</si>
  <si>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</si>
  <si>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</si>
  <si>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</si>
  <si>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</si>
  <si>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</si>
  <si>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</si>
  <si>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</si>
  <si>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</si>
  <si>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</si>
  <si>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</si>
  <si>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</si>
  <si>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</si>
  <si>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</si>
  <si>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</si>
  <si>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</si>
  <si>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</si>
  <si>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</si>
  <si>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</si>
  <si>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</si>
  <si>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</si>
  <si>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</si>
  <si>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</si>
  <si>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</si>
  <si>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</si>
  <si>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</si>
  <si>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</si>
  <si>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</si>
  <si>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</si>
  <si>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</si>
  <si>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</si>
  <si>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</si>
  <si>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</si>
  <si>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</si>
  <si>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</si>
  <si>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</si>
  <si>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</si>
  <si>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</si>
  <si>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</si>
  <si>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</si>
  <si>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</si>
  <si>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</si>
  <si>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</si>
  <si>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</si>
  <si>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</si>
  <si>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</si>
  <si>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</si>
  <si>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</si>
  <si>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</si>
  <si>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</si>
  <si>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</si>
  <si>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</si>
  <si>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</si>
  <si>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</si>
  <si>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</si>
  <si>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</si>
  <si>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</si>
  <si>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</si>
  <si>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</si>
  <si>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</si>
  <si>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</si>
  <si>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</si>
  <si>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</si>
  <si>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</si>
  <si>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</si>
  <si>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</si>
  <si>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</si>
  <si>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</si>
  <si>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</si>
  <si>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</si>
  <si>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</si>
  <si>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</si>
  <si>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</si>
  <si>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</si>
  <si>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</si>
  <si>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</si>
  <si>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</si>
  <si>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</si>
  <si>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</si>
  <si>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</si>
  <si>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</si>
  <si>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</si>
  <si>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</si>
  <si>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</si>
  <si>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</si>
  <si>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</si>
  <si>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</si>
  <si>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</si>
  <si>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</si>
  <si>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</si>
  <si>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</si>
  <si>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</si>
  <si>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</si>
  <si>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</si>
  <si>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</si>
  <si>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</si>
  <si>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</si>
  <si>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</si>
  <si>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</si>
  <si>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</si>
  <si>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</si>
  <si>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</si>
  <si>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</si>
  <si>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</si>
  <si>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</si>
  <si>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</si>
  <si>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</si>
  <si>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</si>
  <si>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</si>
  <si>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</si>
  <si>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</si>
  <si>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</si>
  <si>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</si>
  <si>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</si>
  <si>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</si>
  <si>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</si>
  <si>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</si>
  <si>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</si>
  <si>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</si>
  <si>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</si>
  <si>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</si>
  <si>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</si>
  <si>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</si>
  <si>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</si>
  <si>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</si>
  <si>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</si>
  <si>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</si>
  <si>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</si>
  <si>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</si>
  <si>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</si>
  <si>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</si>
  <si>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</si>
  <si>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</si>
  <si>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</si>
  <si>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</si>
  <si>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</si>
  <si>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</si>
  <si>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</si>
  <si>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</si>
  <si>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</si>
  <si>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</si>
  <si>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</si>
  <si>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</si>
  <si>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</si>
  <si>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</si>
  <si>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</si>
  <si>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</si>
  <si>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</si>
  <si>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</si>
  <si>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</si>
  <si>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</si>
  <si>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</si>
  <si>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</si>
  <si>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</si>
  <si>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</si>
  <si>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</si>
  <si>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</si>
  <si>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</si>
  <si>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</si>
  <si>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</si>
  <si>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</si>
  <si>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</si>
  <si>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</si>
  <si>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</si>
  <si>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</si>
  <si>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</si>
  <si>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</si>
  <si>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</si>
  <si>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</si>
  <si>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</si>
  <si>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</si>
  <si>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</si>
  <si>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</si>
  <si>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</si>
  <si>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</si>
  <si>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</si>
  <si>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</si>
  <si>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</si>
  <si>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</si>
  <si>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</si>
  <si>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</si>
  <si>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</si>
  <si>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</si>
  <si>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</si>
  <si>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</si>
  <si>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</si>
  <si>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</si>
  <si>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</si>
  <si>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</si>
  <si>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</si>
  <si>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</si>
  <si>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</si>
  <si>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</si>
  <si>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</si>
  <si>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</si>
  <si>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</si>
  <si>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</si>
  <si>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</si>
  <si>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</si>
  <si>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</si>
  <si>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</si>
  <si>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</si>
  <si>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</si>
  <si>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</si>
  <si>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</si>
  <si>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</si>
  <si>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</si>
  <si>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</si>
  <si>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</si>
  <si>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</si>
  <si>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</si>
  <si>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</si>
  <si>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</si>
  <si>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</si>
  <si>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</si>
  <si>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</si>
  <si>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</si>
  <si>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</si>
  <si>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</si>
  <si>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</si>
  <si>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</si>
  <si>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</si>
  <si>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</si>
  <si>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</si>
  <si>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</si>
  <si>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</si>
  <si>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</si>
  <si>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</si>
  <si>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</si>
  <si>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</si>
  <si>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</si>
  <si>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</si>
  <si>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</si>
  <si>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</si>
  <si>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</si>
  <si>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</si>
  <si>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</si>
  <si>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</si>
  <si>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</si>
  <si>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</si>
  <si>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</si>
  <si>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</si>
  <si>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</si>
  <si>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</si>
  <si>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</si>
  <si>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</si>
  <si>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</si>
  <si>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</si>
  <si>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</si>
  <si>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</si>
  <si>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</si>
  <si>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</si>
  <si>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</si>
  <si>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</si>
  <si>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</si>
  <si>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</si>
  <si>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</si>
  <si>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</si>
  <si>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</si>
  <si>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</si>
  <si>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</si>
  <si>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</si>
  <si>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</si>
  <si>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</si>
  <si>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</si>
  <si>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</si>
  <si>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</si>
  <si>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</si>
  <si>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</si>
  <si>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</si>
  <si>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</si>
  <si>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</si>
  <si>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</si>
  <si>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</si>
  <si>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</si>
  <si>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</si>
  <si>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</si>
  <si>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</si>
  <si>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</si>
  <si>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</si>
  <si>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</si>
  <si>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</si>
  <si>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</si>
  <si>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</si>
  <si>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</si>
  <si>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</si>
  <si>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</si>
  <si>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</si>
  <si>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</si>
  <si>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</si>
  <si>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</si>
  <si>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</si>
  <si>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</si>
  <si>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</si>
  <si>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</si>
  <si>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</si>
  <si>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</si>
  <si>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</si>
  <si>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</si>
  <si>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</si>
  <si>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</si>
  <si>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</si>
  <si>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</si>
  <si>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</si>
  <si>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</si>
  <si>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</si>
  <si>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</si>
  <si>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</si>
  <si>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</si>
  <si>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</si>
  <si>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</si>
  <si>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</si>
  <si>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</si>
  <si>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</si>
  <si>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</si>
  <si>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</si>
  <si>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</si>
  <si>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</si>
  <si>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</si>
  <si>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</si>
  <si>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</si>
  <si>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</si>
  <si>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</si>
  <si>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</si>
  <si>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</si>
  <si>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</si>
  <si>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</si>
  <si>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</si>
  <si>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</si>
  <si>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</si>
  <si>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</si>
  <si>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</si>
  <si>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</si>
  <si>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</si>
  <si>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</si>
  <si>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</si>
  <si>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</si>
  <si>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</si>
  <si>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</si>
  <si>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</si>
  <si>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</si>
  <si>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</si>
  <si>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</si>
  <si>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</si>
  <si>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</si>
  <si>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</si>
  <si>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</si>
  <si>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</si>
  <si>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</si>
  <si>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</si>
  <si>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</si>
  <si>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</si>
  <si>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</si>
  <si>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</si>
  <si>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</si>
  <si>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</si>
  <si>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</si>
  <si>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</si>
  <si>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</si>
  <si>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</si>
  <si>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</si>
  <si>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</si>
  <si>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</si>
  <si>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</si>
  <si>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</si>
  <si>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</si>
  <si>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</si>
  <si>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</si>
  <si>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</si>
  <si>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</si>
  <si>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</si>
  <si>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</si>
  <si>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</si>
  <si>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</si>
  <si>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</si>
  <si>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</si>
  <si>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</si>
  <si>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</si>
  <si>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</si>
  <si>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</si>
  <si>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</si>
  <si>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</si>
  <si>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</si>
  <si>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</si>
  <si>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</si>
  <si>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</si>
  <si>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</si>
  <si>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</si>
  <si>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</si>
  <si>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</si>
  <si>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</si>
  <si>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</si>
  <si>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</si>
  <si>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</si>
  <si>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</si>
  <si>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</si>
  <si>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</si>
  <si>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</si>
  <si>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</si>
  <si>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</si>
  <si>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</si>
  <si>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</si>
  <si>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</si>
  <si>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</si>
  <si>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</si>
  <si>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</si>
  <si>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</si>
  <si>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</si>
  <si>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</si>
  <si>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</si>
  <si>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</si>
  <si>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</si>
  <si>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</si>
  <si>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</si>
  <si>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</si>
  <si>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</si>
  <si>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</si>
  <si>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</si>
  <si>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</si>
  <si>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</si>
  <si>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</si>
  <si>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</si>
  <si>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</si>
  <si>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</si>
  <si>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</si>
  <si>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</si>
  <si>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</si>
  <si>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</si>
  <si>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</si>
  <si>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</si>
  <si>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</si>
  <si>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</si>
  <si>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</si>
  <si>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</si>
  <si>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</si>
  <si>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</si>
  <si>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</si>
  <si>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</si>
  <si>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</si>
  <si>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</si>
  <si>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</si>
  <si>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</si>
  <si>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</si>
  <si>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</si>
  <si>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</si>
  <si>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</si>
  <si>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</si>
  <si>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</si>
  <si>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</si>
  <si>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</si>
  <si>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</si>
  <si>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</si>
  <si>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</si>
  <si>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</si>
  <si>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</si>
  <si>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</si>
  <si>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</si>
  <si>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</si>
  <si>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</si>
  <si>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</si>
  <si>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</si>
  <si>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</si>
  <si>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</si>
  <si>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</si>
  <si>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</si>
  <si>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</si>
  <si>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</si>
  <si>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</si>
  <si>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</si>
  <si>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</si>
  <si>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</si>
  <si>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</si>
  <si>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</si>
  <si>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</si>
  <si>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</si>
  <si>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</si>
  <si>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</si>
  <si>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</si>
  <si>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</si>
  <si>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</si>
  <si>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</si>
  <si>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</si>
  <si>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</si>
  <si>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</si>
  <si>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</si>
  <si>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</si>
  <si>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</si>
  <si>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</si>
  <si>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</si>
  <si>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</si>
  <si>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</si>
  <si>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</si>
  <si>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</si>
  <si>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</si>
  <si>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</si>
  <si>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</si>
  <si>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</si>
  <si>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</si>
  <si>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</si>
  <si>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</si>
  <si>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</si>
  <si>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</si>
  <si>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</si>
  <si>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</si>
  <si>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</si>
  <si>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</si>
  <si>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</si>
  <si>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</si>
  <si>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</si>
  <si>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</si>
  <si>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</si>
  <si>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</si>
  <si>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</si>
  <si>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</si>
  <si>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</si>
  <si>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</si>
  <si>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</si>
  <si>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</si>
  <si>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</si>
  <si>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</si>
  <si>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</si>
  <si>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</si>
  <si>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</si>
  <si>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</si>
  <si>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</si>
  <si>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</si>
  <si>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</si>
  <si>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</si>
  <si>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</si>
  <si>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</si>
  <si>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</si>
  <si>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</si>
  <si>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</si>
  <si>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</si>
  <si>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</si>
  <si>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</si>
  <si>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</si>
  <si>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</si>
  <si>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</si>
  <si>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</si>
  <si>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</si>
  <si>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</si>
  <si>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</si>
  <si>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</si>
  <si>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</si>
  <si>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</si>
  <si>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</si>
  <si>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</si>
  <si>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</si>
  <si>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</si>
  <si>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</si>
  <si>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</si>
  <si>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</si>
  <si>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</si>
  <si>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</si>
  <si>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</si>
  <si>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</si>
  <si>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</si>
  <si>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</si>
  <si>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</si>
  <si>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</si>
  <si>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</si>
  <si>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</si>
  <si>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</si>
  <si>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</si>
  <si>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</si>
  <si>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</si>
  <si>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</si>
  <si>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</si>
  <si>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</si>
  <si>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</si>
  <si>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</si>
  <si>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</si>
  <si>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</si>
  <si>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</si>
  <si>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</si>
  <si>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</si>
  <si>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</si>
  <si>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</si>
  <si>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</si>
  <si>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</si>
  <si>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</si>
  <si>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</si>
  <si>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</si>
  <si>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</si>
  <si>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</si>
  <si>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</si>
  <si>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</si>
  <si>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</si>
  <si>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</si>
  <si>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</si>
  <si>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</si>
  <si>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</si>
  <si>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</si>
  <si>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</si>
  <si>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</si>
  <si>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</si>
  <si>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</si>
  <si>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</si>
  <si>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</si>
  <si>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</si>
  <si>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</si>
  <si>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</si>
  <si>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</si>
  <si>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</si>
  <si>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</si>
  <si>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</si>
  <si>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</si>
  <si>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</si>
  <si>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</si>
  <si>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</si>
  <si>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</si>
  <si>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</si>
  <si>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</si>
  <si>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</si>
  <si>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</si>
  <si>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</si>
  <si>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</si>
  <si>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</si>
  <si>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</si>
  <si>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</si>
  <si>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</si>
  <si>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</si>
  <si>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</si>
  <si>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</si>
  <si>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</si>
  <si>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</si>
  <si>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</si>
  <si>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</si>
  <si>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</si>
  <si>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</si>
  <si>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</si>
  <si>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</si>
  <si>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</si>
  <si>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</si>
  <si>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</si>
  <si>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</si>
  <si>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</si>
  <si>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</si>
  <si>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</si>
  <si>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</si>
  <si>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</si>
  <si>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</si>
  <si>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</si>
  <si>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</si>
  <si>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</si>
  <si>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</si>
  <si>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</si>
  <si>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</si>
  <si>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</si>
  <si>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</si>
  <si>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</si>
  <si>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</si>
  <si>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</si>
  <si>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</si>
  <si>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</si>
  <si>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</si>
  <si>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</si>
  <si>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</si>
  <si>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</si>
  <si>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</si>
  <si>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</si>
  <si>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</si>
  <si>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</si>
  <si>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</si>
  <si>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</si>
  <si>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</si>
  <si>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</si>
  <si>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</si>
  <si>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</si>
  <si>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</si>
  <si>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</si>
  <si>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</si>
  <si>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</si>
  <si>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</si>
  <si>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</si>
  <si>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</si>
  <si>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</si>
  <si>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</si>
  <si>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</si>
  <si>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</si>
  <si>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</si>
  <si>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</si>
  <si>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</si>
  <si>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</si>
  <si>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</si>
  <si>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</si>
  <si>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</si>
  <si>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</si>
  <si>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</si>
  <si>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</si>
  <si>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</si>
  <si>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</si>
  <si>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</si>
  <si>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</si>
  <si>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</si>
  <si>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</si>
  <si>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</si>
  <si>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</si>
  <si>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</si>
  <si>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</si>
  <si>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</si>
  <si>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</si>
  <si>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</si>
  <si>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</si>
  <si>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</si>
  <si>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</si>
  <si>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</si>
  <si>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</si>
  <si>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</si>
  <si>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</si>
  <si>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</si>
  <si>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</si>
  <si>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</si>
  <si>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</si>
  <si>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</si>
  <si>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</si>
  <si>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</si>
  <si>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</si>
  <si>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</si>
  <si>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</si>
  <si>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</si>
  <si>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</si>
  <si>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</si>
  <si>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</si>
  <si>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</si>
  <si>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</si>
  <si>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</si>
  <si>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</si>
  <si>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</si>
  <si>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</si>
  <si>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</si>
  <si>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</si>
  <si>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</si>
  <si>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</si>
  <si>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</si>
  <si>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</si>
  <si>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</si>
  <si>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</si>
  <si>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</si>
  <si>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</si>
  <si>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</si>
  <si>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</si>
  <si>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</si>
  <si>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</si>
  <si>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</si>
  <si>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</si>
  <si>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</si>
  <si>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</si>
  <si>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</si>
  <si>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</si>
  <si>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</si>
  <si>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</si>
  <si>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</si>
  <si>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</si>
  <si>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</si>
  <si>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</si>
  <si>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</si>
  <si>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</si>
  <si>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</si>
  <si>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</si>
  <si>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</si>
  <si>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</si>
  <si>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</si>
  <si>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</si>
  <si>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</si>
  <si>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</si>
  <si>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</si>
  <si>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</si>
  <si>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</si>
  <si>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</si>
  <si>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</si>
  <si>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</si>
  <si>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</si>
  <si>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</si>
  <si>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</si>
  <si>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</si>
  <si>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</si>
  <si>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</si>
  <si>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</si>
  <si>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</si>
  <si>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</si>
  <si>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</si>
  <si>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</si>
  <si>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</si>
  <si>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</si>
  <si>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</si>
  <si>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</si>
  <si>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</si>
  <si>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</si>
  <si>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</si>
  <si>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</si>
  <si>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</si>
  <si>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</si>
  <si>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</si>
  <si>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</si>
  <si>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</si>
  <si>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</si>
  <si>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</si>
  <si>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</si>
  <si>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</si>
  <si>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</si>
  <si>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</si>
  <si>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</si>
  <si>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</si>
  <si>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</si>
  <si>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</si>
  <si>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</si>
  <si>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</si>
  <si>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</si>
  <si>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</si>
  <si>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</si>
  <si>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</si>
  <si>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</si>
  <si>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</si>
  <si>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</si>
  <si>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</si>
  <si>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</si>
  <si>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</si>
  <si>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</si>
  <si>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</si>
  <si>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</si>
  <si>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</si>
  <si>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</si>
  <si>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</si>
  <si>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</si>
  <si>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</si>
  <si>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</si>
  <si>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</si>
  <si>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</si>
  <si>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</si>
  <si>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</si>
  <si>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</si>
  <si>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</si>
  <si>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</si>
  <si>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</si>
  <si>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</si>
  <si>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</si>
  <si>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</si>
  <si>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</si>
  <si>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</si>
  <si>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</si>
  <si>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</si>
  <si>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</si>
  <si>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</si>
  <si>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</si>
  <si>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</si>
  <si>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</si>
  <si>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</si>
  <si>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</si>
  <si>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</si>
  <si>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</si>
  <si>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</si>
  <si>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</si>
  <si>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</si>
  <si>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</si>
  <si>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</si>
  <si>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</si>
  <si>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</si>
  <si>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</si>
  <si>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</si>
  <si>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</si>
  <si>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</si>
  <si>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</si>
  <si>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</si>
  <si>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</si>
  <si>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</si>
  <si>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</si>
  <si>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</si>
  <si>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</si>
  <si>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</si>
  <si>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</si>
  <si>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</si>
  <si>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</si>
  <si>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</si>
  <si>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</si>
  <si>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</si>
  <si>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</si>
  <si>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</si>
  <si>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</si>
  <si>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</si>
  <si>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</si>
  <si>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</si>
  <si>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</si>
  <si>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</si>
  <si>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</si>
  <si>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</si>
  <si>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</si>
  <si>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</si>
  <si>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</si>
  <si>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</si>
  <si>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</si>
  <si>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</si>
  <si>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</si>
  <si>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</si>
  <si>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</si>
  <si>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</si>
  <si>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</si>
  <si>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</si>
  <si>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</si>
  <si>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</si>
  <si>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</si>
  <si>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</si>
  <si>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</si>
  <si>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</si>
  <si>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</si>
  <si>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</si>
  <si>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</si>
  <si>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</si>
  <si>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</si>
  <si>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</si>
  <si>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</si>
  <si>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</si>
  <si>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</si>
  <si>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</si>
  <si>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</si>
  <si>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</si>
  <si>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</si>
  <si>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</si>
  <si>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</si>
  <si>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</si>
  <si>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</si>
  <si>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</si>
  <si>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</si>
  <si>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</si>
  <si>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</si>
  <si>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</si>
  <si>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</si>
  <si>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</si>
  <si>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</si>
  <si>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</si>
  <si>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</si>
  <si>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</si>
  <si>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</si>
  <si>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</si>
  <si>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</si>
  <si>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</si>
  <si>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</si>
  <si>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</si>
  <si>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</si>
  <si>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</si>
  <si>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</si>
  <si>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</si>
  <si>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</si>
  <si>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</si>
  <si>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</si>
  <si>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</si>
  <si>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</si>
  <si>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</si>
  <si>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</si>
  <si>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</si>
  <si>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</si>
  <si>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</si>
  <si>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</si>
  <si>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</si>
  <si>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</si>
  <si>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</si>
  <si>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</si>
  <si>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</si>
  <si>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</si>
  <si>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</si>
  <si>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</si>
  <si>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</si>
  <si>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</si>
  <si>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</si>
  <si>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</si>
  <si>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</si>
  <si>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</si>
  <si>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</si>
  <si>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</si>
  <si>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</si>
  <si>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</si>
  <si>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</si>
  <si>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</si>
  <si>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</si>
  <si>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</si>
  <si>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</si>
  <si>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</si>
  <si>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</si>
  <si>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</si>
  <si>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</si>
  <si>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</si>
  <si>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</si>
  <si>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</si>
  <si>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</si>
  <si>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</si>
  <si>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</si>
  <si>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</si>
  <si>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</si>
  <si>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</si>
  <si>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</si>
  <si>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</si>
  <si>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</si>
  <si>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</si>
  <si>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</si>
  <si>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</si>
  <si>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</si>
  <si>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</si>
  <si>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</si>
  <si>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</si>
  <si>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</si>
  <si>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</si>
  <si>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</si>
  <si>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</si>
  <si>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</si>
  <si>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</si>
  <si>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</si>
  <si>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</si>
  <si>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</si>
  <si>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</si>
  <si>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</si>
  <si>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</si>
  <si>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</si>
  <si>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</si>
  <si>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</si>
  <si>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</si>
  <si>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</si>
  <si>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</si>
  <si>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</si>
  <si>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</si>
  <si>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</si>
  <si>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</si>
  <si>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</si>
  <si>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</si>
  <si>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</si>
  <si>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</si>
  <si>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</si>
  <si>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</si>
  <si>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</si>
  <si>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</si>
  <si>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</si>
  <si>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</si>
  <si>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</si>
  <si>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</si>
  <si>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</si>
  <si>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</si>
  <si>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</si>
  <si>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</si>
  <si>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</si>
  <si>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</si>
  <si>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</si>
  <si>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</si>
  <si>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</si>
  <si>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</si>
  <si>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</si>
  <si>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</si>
  <si>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</si>
  <si>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</si>
  <si>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</si>
  <si>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</si>
  <si>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</si>
  <si>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</si>
  <si>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</si>
  <si>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</si>
  <si>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</si>
  <si>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</si>
  <si>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</si>
  <si>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</si>
  <si>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</si>
  <si>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</si>
  <si>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</si>
  <si>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</si>
  <si>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</si>
  <si>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</si>
  <si>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</si>
  <si>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</si>
  <si>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</si>
  <si>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</si>
  <si>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</si>
  <si>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</si>
  <si>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</si>
  <si>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</si>
  <si>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</si>
  <si>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</si>
  <si>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</si>
  <si>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</si>
  <si>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</si>
  <si>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</si>
  <si>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</si>
  <si>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</si>
  <si>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</si>
  <si>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</si>
  <si>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</si>
  <si>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</si>
  <si>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</si>
  <si>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</si>
  <si>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</si>
  <si>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</si>
  <si>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</si>
  <si>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</si>
  <si>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</si>
  <si>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</si>
  <si>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</si>
  <si>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</si>
  <si>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</si>
  <si>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</si>
  <si>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</si>
  <si>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</si>
  <si>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</si>
  <si>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</si>
  <si>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</si>
  <si>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</si>
  <si>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</si>
  <si>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</si>
  <si>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</si>
  <si>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</si>
  <si>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</si>
  <si>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</si>
  <si>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</si>
  <si>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</si>
  <si>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</si>
  <si>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</si>
  <si>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</si>
  <si>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</si>
  <si>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</si>
  <si>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</si>
  <si>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</si>
  <si>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</si>
  <si>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</si>
  <si>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</si>
  <si>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</si>
  <si>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</si>
  <si>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</si>
  <si>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</si>
  <si>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</si>
  <si>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</si>
  <si>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</si>
  <si>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</si>
  <si>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</si>
  <si>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</si>
  <si>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</si>
  <si>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</si>
  <si>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</si>
  <si>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</si>
  <si>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</si>
  <si>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</si>
  <si>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</si>
  <si>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</si>
  <si>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</si>
  <si>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</si>
  <si>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</si>
  <si>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</si>
  <si>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</si>
  <si>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</si>
  <si>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</si>
  <si>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</si>
  <si>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</si>
  <si>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</si>
  <si>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</si>
  <si>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</si>
  <si>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</si>
  <si>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</si>
  <si>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</si>
  <si>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</si>
  <si>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</si>
  <si>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</si>
  <si>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</si>
  <si>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</si>
  <si>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</si>
  <si>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</si>
  <si>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</si>
  <si>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</si>
  <si>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</si>
  <si>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</si>
  <si>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</si>
  <si>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</si>
  <si>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</si>
  <si>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</si>
  <si>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</si>
  <si>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</si>
  <si>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</si>
  <si>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</si>
  <si>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</si>
  <si>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</si>
  <si>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</si>
  <si>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</si>
  <si>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</si>
  <si>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</si>
  <si>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</si>
  <si>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</si>
  <si>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</si>
  <si>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</si>
  <si>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</si>
  <si>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</si>
  <si>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</si>
  <si>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</si>
  <si>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</si>
  <si>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</si>
  <si>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</si>
  <si>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</si>
  <si>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</si>
  <si>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</si>
  <si>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</si>
  <si>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</si>
  <si>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</si>
  <si>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</si>
  <si>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</si>
  <si>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</si>
  <si>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</si>
  <si>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</si>
  <si>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</si>
  <si>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</si>
  <si>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</si>
  <si>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</si>
  <si>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</si>
  <si>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</si>
  <si>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</si>
  <si>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</si>
  <si>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</si>
  <si>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</si>
  <si>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</si>
  <si>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</si>
  <si>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</si>
  <si>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</si>
  <si>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</si>
  <si>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</si>
  <si>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</si>
  <si>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</si>
  <si>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</si>
  <si>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</si>
  <si>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</si>
  <si>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</si>
  <si>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</si>
  <si>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</si>
  <si>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</si>
  <si>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</si>
  <si>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</si>
  <si>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</si>
  <si>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</si>
  <si>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</si>
  <si>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</si>
  <si>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</si>
  <si>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</si>
  <si>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</si>
  <si>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</si>
  <si>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</si>
  <si>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</si>
  <si>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</si>
  <si>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</si>
  <si>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</si>
  <si>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</si>
  <si>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</si>
  <si>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</si>
  <si>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</si>
  <si>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</si>
  <si>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</si>
  <si>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</si>
  <si>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</si>
  <si>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</si>
  <si>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</si>
  <si>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</si>
  <si>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</si>
  <si>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</si>
  <si>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</si>
  <si>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</si>
  <si>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</si>
  <si>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</si>
  <si>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</si>
  <si>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</si>
  <si>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</si>
  <si>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</si>
  <si>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</si>
  <si>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</si>
  <si>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</si>
  <si>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</si>
  <si>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</si>
  <si>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</si>
  <si>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</si>
  <si>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</si>
  <si>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</si>
  <si>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</si>
  <si>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</si>
  <si>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</si>
  <si>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</si>
  <si>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</si>
  <si>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</si>
  <si>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</si>
  <si>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</si>
  <si>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</si>
  <si>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</si>
  <si>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</si>
  <si>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</si>
  <si>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</si>
  <si>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</si>
  <si>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</si>
  <si>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</si>
  <si>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</si>
  <si>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</si>
  <si>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</si>
  <si>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</si>
  <si>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</si>
  <si>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</si>
  <si>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</si>
  <si>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</si>
  <si>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</si>
  <si>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</si>
  <si>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</si>
  <si>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</si>
  <si>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</si>
  <si>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</si>
  <si>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</si>
  <si>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</si>
  <si>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</si>
  <si>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</si>
  <si>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</si>
  <si>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</si>
  <si>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</si>
  <si>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</si>
  <si>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</si>
  <si>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</si>
  <si>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</si>
  <si>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</si>
  <si>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</si>
  <si>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</si>
  <si>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</si>
  <si>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</si>
  <si>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</si>
  <si>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</si>
  <si>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</si>
  <si>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</si>
  <si>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</si>
  <si>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</si>
  <si>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</si>
  <si>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</si>
  <si>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</si>
  <si>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</si>
  <si>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</si>
  <si>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</si>
  <si>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</si>
  <si>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</si>
  <si>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</si>
  <si>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</si>
  <si>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</si>
  <si>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</si>
  <si>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</si>
  <si>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</si>
  <si>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</si>
  <si>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</si>
  <si>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</si>
  <si>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</si>
  <si>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</si>
  <si>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</si>
  <si>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</si>
  <si>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</si>
  <si>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</si>
  <si>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</si>
  <si>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</si>
  <si>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</si>
  <si>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</si>
  <si>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</si>
  <si>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</si>
  <si>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</si>
  <si>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</si>
  <si>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</si>
  <si>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</si>
  <si>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</si>
  <si>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</si>
  <si>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</si>
  <si>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</si>
  <si>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</si>
  <si>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</si>
  <si>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</si>
  <si>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</si>
  <si>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</si>
  <si>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</si>
  <si>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</si>
  <si>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</si>
  <si>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</si>
  <si>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</si>
  <si>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</si>
  <si>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</si>
  <si>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</si>
  <si>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</si>
  <si>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</si>
  <si>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</si>
  <si>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</si>
  <si>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</si>
  <si>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</si>
  <si>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</si>
  <si>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</si>
  <si>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</si>
  <si>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</si>
  <si>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</si>
  <si>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</si>
  <si>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</si>
  <si>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</si>
  <si>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</si>
  <si>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</si>
  <si>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</si>
  <si>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</si>
  <si>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</si>
  <si>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</si>
  <si>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</si>
  <si>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</si>
  <si>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</si>
  <si>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</si>
  <si>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</si>
  <si>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</si>
  <si>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</si>
  <si>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</si>
  <si>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</si>
  <si>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</si>
  <si>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</si>
  <si>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</si>
  <si>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</si>
  <si>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</si>
  <si>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</si>
  <si>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</si>
  <si>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</si>
  <si>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</si>
  <si>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</si>
  <si>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</si>
  <si>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</si>
  <si>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</si>
  <si>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</si>
  <si>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</si>
  <si>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</si>
  <si>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</si>
  <si>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</si>
  <si>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</si>
  <si>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</si>
  <si>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</si>
  <si>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</si>
  <si>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</si>
  <si>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</si>
  <si>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</si>
  <si>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</si>
  <si>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</si>
  <si>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</si>
  <si>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</si>
  <si>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</si>
  <si>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</si>
  <si>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</si>
  <si>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</si>
  <si>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</si>
  <si>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</si>
  <si>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</si>
  <si>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</si>
  <si>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</si>
  <si>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</si>
  <si>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</si>
  <si>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</si>
  <si>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</si>
  <si>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</si>
  <si>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</si>
  <si>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</si>
  <si>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</si>
  <si>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</si>
  <si>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</si>
  <si>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</si>
  <si>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</si>
  <si>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</si>
  <si>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</si>
  <si>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</si>
  <si>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</si>
  <si>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</si>
  <si>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</si>
  <si>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</si>
  <si>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</si>
  <si>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</si>
  <si>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</si>
  <si>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</si>
  <si>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</si>
  <si>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</si>
  <si>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</si>
  <si>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</si>
  <si>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</si>
  <si>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</si>
  <si>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</si>
  <si>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</si>
  <si>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</si>
  <si>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</si>
  <si>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</si>
  <si>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</si>
  <si>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</si>
  <si>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</si>
  <si>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</si>
  <si>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</si>
  <si>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</si>
  <si>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</si>
  <si>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</si>
  <si>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</si>
  <si>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</si>
  <si>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</si>
  <si>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</si>
  <si>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</si>
  <si>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</si>
  <si>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</si>
  <si>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</si>
  <si>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</si>
  <si>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</si>
  <si>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</si>
  <si>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</si>
  <si>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</si>
  <si>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</si>
  <si>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</si>
  <si>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</si>
  <si>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</si>
  <si>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</si>
  <si>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</si>
  <si>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</si>
  <si>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</si>
  <si>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</si>
  <si>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</si>
  <si>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</si>
  <si>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</si>
  <si>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</si>
  <si>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</si>
  <si>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</si>
  <si>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</si>
  <si>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</si>
  <si>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</si>
  <si>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</si>
  <si>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</si>
  <si>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</si>
  <si>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</si>
  <si>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</si>
  <si>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</si>
  <si>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</si>
  <si>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</si>
  <si>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</si>
  <si>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</si>
  <si>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</si>
  <si>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</si>
  <si>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</si>
  <si>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</si>
  <si>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</si>
  <si>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</si>
  <si>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</si>
  <si>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</si>
  <si>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</si>
  <si>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</si>
  <si>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</si>
  <si>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</si>
  <si>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</si>
  <si>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</si>
  <si>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</si>
  <si>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</si>
  <si>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</si>
  <si>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</si>
  <si>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</si>
  <si>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</si>
  <si>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</si>
  <si>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</si>
  <si>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</si>
  <si>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</si>
  <si>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</si>
  <si>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</si>
  <si>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</si>
  <si>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</si>
  <si>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</si>
  <si>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</si>
  <si>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</si>
  <si>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</si>
  <si>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</si>
  <si>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</si>
  <si>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</si>
  <si>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</si>
  <si>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</si>
  <si>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</si>
  <si>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</si>
  <si>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</si>
  <si>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</si>
  <si>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</si>
  <si>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</si>
  <si>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</si>
  <si>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</si>
  <si>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</si>
  <si>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</si>
  <si>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</si>
  <si>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</si>
  <si>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</si>
  <si>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</si>
  <si>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</si>
  <si>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</si>
  <si>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</si>
  <si>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</si>
  <si>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</si>
  <si>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</si>
  <si>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</si>
  <si>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</si>
  <si>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</si>
  <si>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</si>
  <si>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</si>
  <si>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</si>
  <si>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</si>
  <si>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</si>
  <si>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</si>
  <si>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</si>
  <si>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</si>
  <si>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</si>
  <si>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</si>
  <si>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</si>
  <si>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</si>
  <si>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</si>
  <si>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</si>
  <si>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</si>
  <si>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</si>
  <si>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</si>
  <si>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</si>
  <si>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</si>
  <si>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</si>
  <si>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</si>
  <si>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</si>
  <si>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</si>
  <si>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</si>
  <si>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</si>
  <si>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</si>
  <si>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</si>
  <si>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</si>
  <si>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</si>
  <si>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</si>
  <si>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</si>
  <si>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</si>
  <si>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</si>
  <si>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</si>
  <si>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</si>
  <si>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</si>
  <si>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</si>
  <si>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</si>
  <si>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</si>
  <si>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</si>
  <si>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</si>
  <si>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</si>
  <si>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</si>
  <si>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</si>
  <si>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</si>
  <si>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</si>
  <si>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</si>
  <si>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</si>
  <si>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</si>
  <si>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</si>
  <si>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</si>
  <si>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</si>
  <si>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</si>
  <si>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</si>
  <si>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</si>
  <si>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</si>
  <si>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</si>
  <si>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</si>
  <si>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</si>
  <si>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</si>
  <si>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</si>
  <si>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</si>
  <si>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</si>
  <si>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</si>
  <si>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</si>
  <si>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</si>
  <si>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</si>
  <si>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</si>
  <si>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</si>
  <si>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</si>
  <si>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</si>
  <si>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</si>
  <si>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</si>
  <si>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</si>
  <si>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</si>
  <si>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</si>
  <si>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</si>
  <si>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</si>
  <si>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</si>
  <si>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</si>
  <si>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</si>
  <si>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</si>
  <si>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</si>
  <si>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</si>
  <si>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</si>
  <si>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</si>
  <si>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</si>
  <si>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</si>
  <si>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</si>
  <si>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</si>
  <si>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</si>
  <si>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</si>
  <si>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</si>
  <si>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</si>
  <si>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</si>
  <si>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</si>
  <si>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</si>
  <si>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</si>
  <si>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</si>
  <si>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</si>
  <si>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</si>
  <si>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</si>
  <si>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</si>
  <si>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</si>
  <si>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</si>
  <si>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</si>
  <si>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</si>
  <si>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</si>
  <si>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</si>
  <si>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</si>
  <si>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</si>
  <si>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</si>
  <si>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</si>
  <si>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</si>
  <si>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</si>
  <si>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</si>
  <si>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</si>
  <si>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</si>
  <si>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</si>
  <si>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</si>
  <si>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</si>
  <si>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</si>
  <si>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</si>
  <si>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</si>
  <si>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</si>
  <si>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</si>
  <si>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</si>
  <si>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</si>
  <si>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</si>
  <si>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</si>
  <si>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</si>
  <si>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</si>
  <si>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</si>
  <si>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</si>
  <si>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</si>
  <si>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</si>
  <si>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</si>
  <si>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</si>
  <si>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</si>
  <si>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</si>
  <si>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</si>
  <si>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</si>
  <si>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</si>
  <si>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</si>
  <si>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</si>
  <si>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</si>
  <si>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</si>
  <si>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</si>
  <si>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</si>
  <si>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</si>
  <si>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</si>
  <si>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</si>
  <si>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</si>
  <si>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</si>
  <si>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</si>
  <si>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</si>
  <si>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</si>
  <si>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</si>
  <si>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</si>
  <si>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</si>
  <si>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</si>
  <si>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</si>
  <si>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</si>
  <si>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</si>
  <si>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</si>
  <si>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</si>
  <si>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</si>
  <si>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</si>
  <si>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</si>
  <si>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</si>
  <si>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</si>
  <si>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</si>
  <si>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</si>
  <si>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</si>
  <si>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</si>
  <si>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</si>
  <si>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</si>
  <si>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</si>
  <si>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</si>
  <si>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</si>
  <si>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</si>
  <si>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</si>
  <si>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</si>
  <si>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</si>
  <si>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</si>
  <si>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</si>
  <si>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</si>
  <si>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</si>
  <si>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</si>
  <si>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</si>
  <si>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</si>
  <si>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</si>
  <si>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</si>
  <si>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</si>
  <si>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</si>
  <si>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</si>
  <si>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</si>
  <si>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</si>
  <si>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</si>
  <si>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</si>
  <si>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</si>
  <si>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</si>
  <si>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</si>
  <si>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</si>
  <si>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</si>
  <si>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</si>
  <si>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</si>
  <si>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</si>
  <si>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</si>
  <si>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</si>
  <si>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</si>
  <si>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</si>
  <si>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</si>
  <si>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</si>
  <si>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</si>
  <si>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</si>
  <si>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</si>
  <si>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</si>
  <si>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</si>
  <si>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</si>
  <si>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</si>
  <si>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</si>
  <si>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</si>
  <si>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</si>
  <si>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</si>
  <si>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</si>
  <si>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</si>
  <si>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</si>
  <si>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</si>
  <si>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</si>
  <si>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</si>
  <si>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</si>
  <si>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</si>
  <si>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</si>
  <si>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</si>
  <si>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</si>
  <si>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</si>
  <si>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</si>
  <si>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</si>
  <si>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</si>
  <si>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</si>
  <si>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</si>
  <si>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</si>
  <si>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</si>
  <si>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</si>
  <si>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</si>
  <si>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</si>
  <si>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</si>
  <si>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</si>
  <si>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</si>
  <si>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</si>
  <si>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</si>
  <si>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</si>
  <si>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</si>
  <si>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</si>
  <si>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</si>
  <si>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</si>
  <si>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</si>
  <si>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</si>
  <si>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</si>
  <si>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</si>
  <si>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</si>
  <si>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</si>
  <si>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</si>
  <si>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</si>
  <si>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</si>
  <si>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</si>
  <si>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</si>
  <si>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</si>
  <si>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</si>
  <si>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</si>
  <si>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</si>
  <si>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</si>
  <si>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</si>
  <si>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</si>
  <si>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</si>
  <si>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</si>
  <si>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</si>
  <si>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</si>
  <si>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</si>
  <si>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</si>
  <si>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</si>
  <si>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</si>
  <si>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</si>
  <si>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</si>
  <si>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</si>
  <si>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</si>
  <si>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</si>
  <si>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</si>
  <si>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</si>
  <si>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</si>
  <si>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</si>
  <si>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</si>
  <si>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</si>
  <si>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</si>
  <si>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</si>
  <si>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</si>
  <si>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</si>
  <si>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</si>
  <si>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</si>
  <si>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</si>
  <si>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</si>
  <si>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</si>
  <si>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</si>
  <si>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</si>
  <si>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</si>
  <si>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</si>
  <si>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</si>
  <si>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</si>
  <si>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</si>
  <si>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</si>
  <si>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</si>
  <si>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</si>
  <si>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</si>
  <si>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</si>
  <si>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</si>
  <si>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</si>
  <si>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</si>
  <si>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</si>
  <si>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</si>
  <si>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</si>
  <si>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</si>
  <si>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</si>
  <si>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</si>
  <si>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</si>
  <si>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</si>
  <si>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</si>
  <si>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</si>
  <si>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</si>
  <si>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</si>
  <si>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</si>
  <si>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</si>
  <si>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</si>
  <si>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</si>
  <si>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</si>
  <si>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</si>
  <si>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</si>
  <si>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</si>
  <si>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</si>
  <si>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</si>
  <si>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</si>
  <si>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</si>
  <si>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</si>
  <si>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</si>
  <si>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</si>
  <si>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</si>
  <si>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</si>
  <si>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</si>
  <si>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</si>
  <si>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</si>
  <si>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</si>
  <si>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</si>
  <si>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</si>
  <si>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</si>
  <si>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</si>
  <si>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</si>
  <si>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</si>
  <si>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</si>
  <si>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</si>
  <si>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</si>
  <si>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</si>
  <si>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</si>
  <si>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</si>
  <si>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</si>
  <si>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</si>
  <si>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</si>
  <si>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</si>
  <si>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</si>
  <si>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</si>
  <si>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</si>
  <si>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</si>
  <si>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</si>
  <si>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</si>
  <si>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</si>
  <si>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</si>
  <si>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</si>
  <si>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</si>
  <si>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</si>
  <si>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</si>
  <si>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</si>
  <si>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</si>
  <si>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</si>
  <si>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</si>
  <si>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</si>
  <si>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</si>
  <si>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</si>
  <si>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</si>
  <si>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</si>
  <si>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</si>
  <si>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</si>
  <si>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</si>
  <si>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</si>
  <si>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</si>
  <si>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</si>
  <si>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</si>
  <si>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</si>
  <si>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</si>
  <si>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</si>
  <si>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</si>
  <si>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</si>
  <si>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</si>
  <si>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</si>
  <si>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</si>
  <si>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</si>
  <si>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</si>
  <si>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</si>
  <si>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</si>
  <si>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</si>
  <si>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</si>
  <si>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</si>
  <si>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</si>
  <si>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</si>
  <si>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</si>
  <si>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</si>
  <si>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</si>
  <si>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</si>
  <si>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</si>
  <si>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</si>
  <si>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</si>
  <si>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</si>
  <si>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</si>
  <si>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</si>
  <si>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</si>
  <si>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</si>
  <si>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</si>
  <si>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</si>
  <si>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</si>
  <si>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</si>
  <si>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</si>
  <si>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</si>
  <si>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</si>
  <si>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</si>
  <si>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</si>
  <si>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</si>
  <si>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</si>
  <si>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</si>
  <si>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</si>
  <si>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</si>
  <si>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</si>
  <si>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</si>
  <si>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</si>
  <si>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</si>
  <si>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</si>
  <si>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</si>
  <si>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</si>
  <si>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</si>
  <si>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</si>
  <si>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</si>
  <si>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</si>
  <si>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</si>
  <si>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</si>
  <si>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</si>
  <si>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</si>
  <si>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</si>
  <si>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</si>
  <si>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</si>
  <si>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</si>
  <si>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</si>
  <si>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</si>
  <si>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</si>
  <si>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</si>
  <si>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</si>
  <si>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</si>
  <si>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</si>
  <si>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</si>
  <si>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</si>
  <si>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</si>
  <si>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</si>
  <si>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</si>
  <si>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</si>
  <si>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</si>
  <si>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</si>
  <si>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</si>
  <si>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</si>
  <si>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</si>
  <si>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</si>
  <si>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</si>
  <si>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</si>
  <si>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</si>
  <si>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</si>
  <si>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</si>
  <si>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</si>
  <si>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</si>
  <si>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</si>
  <si>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</si>
  <si>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</si>
  <si>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</si>
  <si>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</si>
  <si>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</si>
  <si>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</si>
  <si>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</si>
  <si>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</si>
  <si>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</si>
  <si>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</si>
  <si>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</si>
  <si>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</si>
  <si>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</si>
  <si>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</si>
  <si>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</si>
  <si>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</si>
  <si>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</si>
  <si>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</si>
  <si>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</si>
  <si>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</si>
  <si>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</si>
  <si>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</si>
  <si>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</si>
  <si>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</si>
  <si>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</si>
  <si>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</si>
  <si>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</si>
  <si>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</si>
  <si>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</si>
  <si>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</si>
  <si>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</si>
  <si>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</si>
  <si>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</si>
  <si>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</si>
  <si>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</si>
  <si>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</si>
  <si>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</si>
  <si>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</si>
  <si>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</si>
  <si>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</si>
  <si>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</si>
  <si>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</si>
  <si>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</si>
  <si>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</si>
  <si>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</si>
  <si>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</si>
  <si>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</si>
  <si>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</si>
  <si>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</si>
  <si>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</si>
  <si>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</si>
  <si>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</si>
  <si>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</si>
  <si>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</si>
  <si>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</si>
  <si>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</si>
  <si>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</si>
  <si>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</si>
  <si>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</si>
  <si>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</si>
  <si>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</si>
  <si>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</si>
  <si>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</si>
  <si>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</si>
  <si>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</si>
  <si>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</si>
  <si>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</si>
  <si>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</si>
  <si>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</si>
  <si>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</si>
  <si>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</si>
  <si>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</si>
  <si>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</si>
  <si>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</si>
  <si>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</si>
  <si>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</si>
  <si>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</si>
  <si>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</si>
  <si>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</si>
  <si>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</si>
  <si>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</si>
  <si>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</si>
  <si>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</si>
  <si>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</si>
  <si>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</si>
  <si>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</si>
  <si>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</si>
  <si>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</si>
  <si>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</si>
  <si>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</si>
  <si>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</si>
  <si>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</si>
  <si>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</si>
  <si>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</si>
  <si>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</si>
  <si>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</si>
  <si>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</si>
  <si>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</si>
  <si>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</si>
  <si>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</si>
  <si>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</si>
  <si>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</si>
  <si>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</si>
  <si>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</si>
  <si>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</si>
  <si>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</si>
  <si>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</si>
  <si>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</si>
  <si>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</si>
  <si>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</si>
  <si>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</si>
  <si>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</si>
  <si>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</si>
  <si>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</si>
  <si>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</si>
  <si>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</si>
  <si>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</si>
  <si>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</si>
  <si>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</si>
  <si>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</si>
  <si>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</si>
  <si>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</si>
  <si>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</si>
  <si>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</si>
  <si>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</si>
  <si>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</si>
  <si>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</si>
  <si>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</si>
  <si>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</si>
  <si>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</si>
  <si>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</si>
  <si>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</si>
  <si>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</si>
  <si>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</si>
  <si>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</si>
  <si>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</si>
  <si>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</si>
  <si>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</si>
  <si>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</si>
  <si>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</si>
  <si>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</si>
  <si>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</si>
  <si>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</si>
  <si>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</si>
  <si>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</si>
  <si>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</si>
  <si>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</si>
  <si>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</si>
  <si>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</si>
  <si>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</si>
  <si>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</si>
  <si>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</si>
  <si>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</si>
  <si>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</si>
  <si>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</si>
  <si>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</si>
  <si>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</si>
  <si>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</si>
  <si>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</si>
  <si>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</si>
  <si>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</si>
  <si>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</si>
  <si>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</si>
  <si>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</si>
  <si>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</si>
  <si>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</si>
  <si>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</si>
  <si>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</si>
  <si>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</si>
  <si>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</si>
  <si>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</si>
  <si>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</si>
  <si>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</si>
  <si>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</si>
  <si>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</si>
  <si>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</si>
  <si>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</si>
  <si>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</si>
  <si>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</si>
  <si>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</si>
  <si>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</si>
  <si>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</si>
  <si>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</si>
  <si>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</si>
  <si>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</si>
  <si>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</si>
  <si>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</si>
  <si>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</si>
  <si>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</si>
  <si>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</si>
  <si>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</si>
  <si>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</si>
  <si>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</si>
  <si>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</si>
  <si>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</si>
  <si>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</si>
  <si>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</si>
  <si>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</si>
  <si>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</si>
  <si>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</si>
  <si>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</si>
  <si>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</si>
  <si>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</si>
  <si>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</si>
  <si>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</si>
  <si>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</si>
  <si>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</si>
  <si>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</si>
  <si>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</si>
  <si>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</si>
  <si>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</si>
  <si>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</si>
  <si>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</si>
  <si>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</si>
  <si>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</si>
  <si>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</si>
  <si>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</si>
  <si>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</si>
  <si>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</si>
  <si>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</si>
  <si>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</si>
  <si>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</si>
  <si>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</si>
  <si>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</si>
  <si>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</si>
  <si>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</si>
  <si>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</si>
  <si>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</si>
  <si>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</si>
  <si>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</si>
  <si>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</si>
  <si>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</si>
  <si>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</si>
  <si>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</si>
  <si>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</si>
  <si>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</si>
  <si>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</si>
  <si>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</si>
  <si>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</si>
  <si>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</si>
  <si>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</si>
  <si>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</si>
  <si>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</si>
  <si>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</si>
  <si>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</si>
  <si>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</si>
  <si>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</si>
  <si>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</si>
  <si>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</si>
  <si>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</si>
  <si>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</si>
  <si>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</si>
  <si>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</si>
  <si>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</si>
  <si>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</si>
  <si>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</si>
  <si>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</si>
  <si>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</si>
  <si>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</si>
  <si>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</si>
  <si>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</si>
  <si>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</si>
  <si>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</si>
  <si>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</si>
  <si>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</si>
  <si>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</si>
  <si>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</si>
  <si>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</si>
  <si>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</si>
  <si>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</si>
  <si>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</si>
  <si>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</si>
  <si>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</si>
  <si>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</si>
  <si>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</si>
  <si>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</si>
  <si>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</si>
  <si>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</si>
  <si>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</si>
  <si>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</si>
  <si>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</si>
  <si>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</si>
  <si>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</si>
  <si>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</si>
  <si>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</si>
  <si>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</si>
  <si>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</si>
  <si>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</si>
  <si>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</si>
  <si>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</si>
  <si>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</si>
  <si>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</si>
  <si>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</si>
  <si>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</si>
  <si>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</si>
  <si>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</si>
  <si>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</si>
  <si>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</si>
  <si>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</si>
  <si>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</si>
  <si>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</si>
  <si>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</si>
  <si>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</si>
  <si>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</si>
  <si>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</si>
  <si>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</si>
  <si>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</si>
  <si>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</si>
  <si>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</si>
  <si>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</si>
  <si>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</si>
  <si>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</si>
  <si>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</si>
  <si>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</si>
  <si>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</si>
  <si>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</si>
  <si>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</si>
  <si>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</si>
  <si>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</si>
  <si>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</si>
  <si>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</si>
  <si>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</si>
  <si>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</si>
  <si>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</si>
  <si>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</si>
  <si>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</si>
  <si>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</si>
  <si>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</si>
  <si>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</si>
  <si>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</si>
  <si>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</si>
  <si>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</si>
  <si>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</si>
  <si>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</si>
  <si>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</si>
  <si>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</si>
  <si>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</si>
  <si>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</si>
  <si>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</si>
  <si>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</si>
  <si>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</si>
  <si>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</si>
  <si>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</si>
  <si>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</si>
  <si>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</si>
  <si>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</si>
  <si>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</si>
  <si>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</si>
  <si>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</si>
  <si>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</si>
  <si>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</si>
  <si>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</si>
  <si>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</si>
  <si>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</si>
  <si>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</si>
  <si>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</si>
  <si>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</si>
  <si>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</si>
  <si>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</si>
  <si>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</si>
  <si>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</si>
  <si>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</si>
  <si>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</si>
  <si>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</si>
  <si>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</si>
  <si>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</si>
  <si>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</si>
  <si>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</si>
  <si>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</si>
  <si>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</si>
  <si>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</si>
  <si>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</si>
  <si>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</si>
  <si>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</si>
  <si>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</si>
  <si>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</si>
  <si>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</si>
  <si>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</si>
  <si>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</si>
  <si>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</si>
  <si>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</si>
  <si>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</si>
  <si>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</si>
  <si>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</si>
  <si>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</si>
  <si>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</si>
  <si>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</si>
  <si>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</si>
  <si>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</si>
  <si>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</si>
  <si>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</si>
  <si>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</si>
  <si>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</si>
  <si>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</si>
  <si>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</si>
  <si>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</si>
  <si>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</si>
  <si>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</si>
  <si>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</si>
  <si>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</si>
  <si>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</si>
  <si>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</si>
  <si>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</si>
  <si>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</si>
  <si>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</si>
  <si>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</si>
  <si>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</si>
  <si>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</si>
  <si>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</si>
  <si>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</si>
  <si>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</si>
  <si>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</si>
  <si>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</si>
  <si>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</si>
  <si>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</si>
  <si>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</si>
  <si>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</si>
  <si>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</si>
  <si>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</si>
  <si>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</si>
  <si>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</si>
  <si>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</si>
  <si>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</si>
  <si>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</si>
  <si>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</si>
  <si>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</si>
  <si>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</si>
  <si>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</si>
  <si>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</si>
  <si>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</si>
  <si>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</si>
  <si>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</si>
  <si>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</si>
  <si>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</si>
  <si>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</si>
  <si>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</si>
  <si>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</si>
  <si>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</si>
  <si>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</si>
  <si>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</si>
  <si>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</si>
  <si>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</si>
  <si>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</si>
  <si>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</si>
  <si>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</si>
  <si>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</si>
  <si>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</si>
  <si>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</si>
  <si>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</si>
  <si>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</si>
  <si>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</si>
  <si>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</si>
  <si>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</si>
  <si>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</si>
  <si>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</si>
  <si>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</si>
  <si>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</si>
  <si>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</si>
  <si>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</si>
  <si>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</si>
  <si>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</si>
  <si>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</si>
  <si>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</si>
  <si>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</si>
  <si>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</si>
  <si>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</si>
  <si>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</si>
  <si>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</si>
  <si>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</si>
  <si>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</si>
  <si>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</si>
  <si>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</si>
  <si>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</si>
  <si>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</si>
  <si>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</si>
  <si>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</si>
  <si>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</si>
  <si>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</si>
  <si>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</si>
  <si>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</si>
  <si>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</si>
  <si>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</si>
  <si>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</si>
  <si>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</si>
  <si>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</si>
  <si>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</si>
  <si>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</si>
  <si>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</si>
  <si>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</si>
  <si>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</si>
  <si>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</si>
  <si>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</si>
  <si>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</si>
  <si>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</si>
  <si>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</si>
  <si>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</si>
  <si>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</si>
  <si>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</si>
  <si>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</si>
  <si>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</si>
  <si>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</si>
  <si>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</si>
  <si>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</si>
  <si>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</si>
  <si>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</si>
  <si>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</si>
  <si>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</si>
  <si>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</si>
  <si>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</si>
  <si>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</si>
  <si>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</si>
  <si>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</si>
  <si>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</si>
  <si>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</si>
  <si>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</si>
  <si>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</si>
  <si>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</si>
  <si>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</si>
  <si>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</si>
  <si>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</si>
  <si>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</si>
  <si>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</si>
  <si>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</si>
  <si>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</si>
  <si>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</si>
  <si>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</si>
  <si>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</si>
  <si>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</si>
  <si>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</si>
  <si>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</si>
  <si>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</si>
  <si>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</si>
  <si>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</si>
  <si>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</si>
  <si>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</si>
  <si>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</si>
  <si>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</si>
  <si>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</si>
  <si>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</si>
  <si>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</si>
  <si>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</si>
  <si>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</si>
  <si>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</si>
  <si>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</si>
  <si>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</si>
  <si>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</si>
  <si>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</si>
  <si>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</si>
  <si>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</si>
  <si>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</si>
  <si>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</si>
  <si>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</si>
  <si>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</si>
  <si>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</si>
  <si>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</si>
  <si>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</si>
  <si>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</si>
  <si>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</si>
  <si>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</si>
  <si>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</si>
  <si>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</si>
  <si>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</si>
  <si>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</si>
  <si>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</si>
  <si>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</si>
  <si>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</si>
  <si>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</si>
  <si>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</si>
  <si>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</si>
  <si>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</si>
  <si>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</si>
  <si>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</si>
  <si>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</si>
  <si>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</si>
  <si>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</si>
  <si>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</si>
  <si>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</si>
  <si>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</si>
  <si>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</si>
  <si>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</si>
  <si>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</si>
  <si>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</si>
  <si>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</si>
  <si>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</si>
  <si>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</si>
  <si>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</si>
  <si>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</si>
  <si>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</si>
  <si>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</si>
  <si>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</si>
  <si>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</si>
  <si>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</si>
  <si>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</si>
  <si>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</si>
  <si>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</si>
  <si>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</si>
  <si>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</si>
  <si>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</si>
  <si>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</si>
  <si>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</si>
  <si>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</si>
  <si>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</si>
  <si>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</si>
  <si>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</si>
  <si>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</si>
  <si>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</si>
  <si>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</si>
  <si>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</si>
  <si>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</si>
  <si>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</si>
  <si>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</si>
  <si>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</si>
  <si>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</si>
  <si>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</si>
  <si>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</si>
  <si>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</si>
  <si>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</si>
  <si>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</si>
  <si>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</si>
  <si>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</si>
  <si>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</si>
  <si>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</si>
  <si>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</si>
  <si>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</si>
  <si>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</si>
  <si>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</si>
  <si>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</si>
  <si>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</si>
  <si>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</si>
  <si>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</si>
  <si>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</si>
  <si>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</si>
  <si>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</si>
  <si>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</si>
  <si>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</si>
  <si>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</si>
  <si>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</si>
  <si>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</si>
  <si>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</si>
  <si>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</si>
  <si>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</si>
  <si>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</si>
  <si>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</si>
  <si>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</si>
  <si>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</si>
  <si>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</si>
  <si>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</si>
  <si>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</si>
  <si>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</si>
  <si>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</si>
  <si>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</si>
  <si>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</si>
  <si>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</si>
  <si>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</si>
  <si>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</si>
  <si>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</si>
  <si>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</si>
  <si>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</si>
  <si>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</si>
  <si>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</si>
  <si>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</si>
  <si>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</si>
  <si>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</si>
  <si>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</si>
  <si>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</si>
  <si>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</si>
  <si>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</si>
  <si>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</si>
  <si>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</si>
  <si>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</si>
  <si>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</si>
  <si>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</si>
  <si>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</si>
  <si>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</si>
  <si>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</si>
  <si>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</si>
  <si>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</si>
  <si>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</si>
  <si>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</si>
  <si>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</si>
  <si>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</si>
  <si>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</si>
  <si>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</si>
  <si>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</si>
  <si>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</si>
  <si>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</si>
  <si>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</si>
  <si>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</si>
  <si>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</si>
  <si>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</si>
  <si>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</si>
  <si>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</si>
  <si>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</si>
  <si>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</si>
  <si>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</si>
  <si>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</si>
  <si>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</si>
  <si>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</si>
  <si>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</si>
  <si>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</si>
  <si>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</si>
  <si>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</si>
  <si>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</si>
  <si>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</si>
  <si>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</si>
  <si>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</si>
  <si>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</si>
  <si>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</si>
  <si>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</si>
  <si>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</si>
  <si>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</si>
  <si>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</si>
  <si>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</si>
  <si>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</si>
  <si>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</si>
  <si>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</si>
  <si>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</si>
  <si>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</si>
  <si>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</si>
  <si>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</si>
  <si>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</si>
  <si>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</si>
  <si>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</si>
  <si>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</si>
  <si>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</si>
  <si>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</si>
  <si>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</si>
  <si>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</si>
  <si>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</si>
  <si>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</si>
  <si>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</si>
  <si>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</si>
  <si>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</si>
  <si>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</si>
  <si>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</si>
  <si>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</si>
  <si>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</si>
  <si>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</si>
  <si>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</si>
  <si>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</si>
  <si>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</si>
  <si>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</si>
  <si>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</si>
  <si>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</si>
  <si>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</si>
  <si>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</si>
  <si>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</si>
  <si>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</si>
  <si>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</si>
  <si>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</si>
  <si>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</si>
  <si>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</si>
  <si>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</si>
  <si>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</si>
  <si>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</si>
  <si>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</si>
  <si>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</si>
  <si>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</si>
  <si>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</si>
  <si>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</si>
  <si>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</si>
  <si>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</si>
  <si>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</si>
  <si>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</si>
  <si>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</si>
  <si>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</si>
  <si>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</si>
  <si>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</si>
  <si>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</si>
  <si>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</si>
  <si>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</si>
  <si>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</si>
  <si>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</si>
  <si>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</si>
  <si>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</si>
  <si>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</si>
  <si>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</si>
  <si>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</si>
  <si>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</si>
  <si>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</si>
  <si>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</si>
  <si>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</si>
  <si>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</si>
  <si>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</si>
  <si>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</si>
  <si>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</si>
  <si>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</si>
  <si>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</si>
  <si>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</si>
  <si>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</si>
  <si>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</si>
  <si>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</si>
  <si>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</si>
  <si>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</si>
  <si>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</si>
  <si>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</si>
  <si>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</si>
  <si>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</si>
  <si>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</si>
  <si>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</si>
  <si>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</si>
  <si>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</si>
  <si>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</si>
  <si>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</si>
  <si>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</si>
  <si>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</si>
  <si>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</si>
  <si>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</si>
  <si>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</si>
  <si>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</si>
  <si>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</si>
  <si>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</si>
  <si>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</si>
  <si>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</si>
  <si>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</si>
  <si>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</si>
  <si>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</si>
  <si>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</si>
  <si>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</si>
  <si>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</si>
  <si>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</si>
  <si>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</si>
  <si>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</si>
  <si>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</si>
  <si>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</si>
  <si>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</si>
  <si>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</si>
  <si>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</si>
  <si>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</si>
  <si>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</si>
  <si>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</si>
  <si>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</si>
  <si>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</si>
  <si>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</si>
  <si>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</si>
  <si>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</si>
  <si>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</si>
  <si>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</si>
  <si>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</si>
  <si>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</si>
  <si>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</si>
  <si>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</si>
  <si>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</si>
  <si>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</si>
  <si>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</si>
  <si>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</si>
  <si>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</si>
  <si>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</si>
  <si>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</si>
  <si>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</si>
  <si>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</si>
  <si>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</si>
  <si>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</si>
  <si>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</si>
  <si>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</si>
  <si>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</si>
  <si>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</si>
  <si>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</si>
  <si>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</si>
  <si>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</si>
  <si>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</si>
  <si>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</si>
  <si>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</si>
  <si>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</si>
  <si>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</si>
  <si>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</si>
  <si>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</si>
  <si>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</si>
  <si>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</si>
  <si>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</si>
  <si>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</si>
  <si>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</si>
  <si>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</si>
  <si>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</si>
  <si>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</si>
  <si>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</si>
  <si>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</si>
  <si>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</si>
  <si>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</si>
  <si>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</si>
  <si>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</si>
  <si>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</si>
  <si>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</si>
  <si>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</si>
  <si>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</si>
  <si>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</si>
  <si>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</si>
  <si>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</si>
  <si>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</si>
  <si>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</si>
  <si>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</si>
  <si>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</si>
  <si>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</si>
  <si>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</si>
  <si>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</si>
  <si>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</si>
  <si>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</si>
  <si>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</si>
  <si>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</si>
  <si>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</si>
  <si>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</si>
  <si>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</si>
  <si>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</si>
  <si>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</si>
  <si>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</si>
  <si>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</si>
  <si>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</si>
  <si>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</si>
  <si>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</si>
  <si>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</si>
  <si>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</si>
  <si>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</si>
  <si>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</si>
  <si>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</si>
  <si>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</si>
  <si>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</si>
  <si>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</si>
  <si>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</si>
  <si>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</si>
  <si>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</si>
  <si>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</si>
  <si>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</si>
  <si>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</si>
  <si>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</si>
  <si>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</si>
  <si>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</si>
  <si>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</si>
  <si>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</si>
  <si>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</si>
  <si>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</si>
  <si>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</si>
  <si>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</si>
  <si>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</si>
  <si>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</si>
  <si>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</si>
  <si>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</si>
  <si>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</si>
  <si>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</si>
  <si>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</si>
  <si>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</si>
  <si>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</si>
  <si>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</si>
  <si>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</si>
  <si>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</si>
  <si>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</si>
  <si>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</si>
  <si>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</si>
  <si>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</si>
  <si>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</si>
  <si>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</si>
  <si>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</si>
  <si>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</si>
  <si>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</si>
  <si>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</si>
  <si>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</si>
  <si>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</si>
  <si>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</si>
  <si>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</si>
  <si>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</si>
  <si>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</si>
  <si>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</si>
  <si>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</si>
  <si>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</si>
  <si>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</si>
  <si>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</si>
  <si>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</si>
  <si>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</si>
  <si>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</si>
  <si>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</si>
  <si>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</si>
  <si>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</si>
  <si>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</si>
  <si>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</si>
  <si>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</si>
  <si>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</si>
  <si>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</si>
  <si>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</si>
  <si>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</si>
  <si>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</si>
  <si>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</si>
  <si>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</si>
  <si>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</si>
  <si>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</si>
  <si>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</si>
  <si>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</si>
  <si>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</si>
  <si>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</si>
  <si>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</si>
  <si>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</si>
  <si>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</si>
  <si>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</si>
  <si>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</si>
  <si>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</si>
  <si>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</si>
  <si>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</si>
  <si>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</si>
  <si>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</si>
  <si>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</si>
  <si>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</si>
  <si>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</si>
  <si>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</si>
  <si>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</si>
  <si>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</si>
  <si>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</si>
  <si>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</si>
  <si>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</si>
  <si>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</si>
  <si>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</si>
  <si>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</si>
  <si>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</si>
  <si>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</si>
  <si>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</si>
  <si>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</si>
  <si>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</si>
  <si>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</si>
  <si>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</si>
  <si>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</si>
  <si>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</si>
  <si>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</si>
  <si>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</si>
  <si>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</si>
  <si>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</si>
  <si>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</si>
  <si>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</si>
  <si>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</si>
  <si>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</si>
  <si>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</si>
  <si>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</si>
  <si>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</si>
  <si>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</si>
  <si>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</si>
  <si>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</si>
  <si>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</si>
  <si>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</si>
  <si>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</si>
  <si>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</si>
  <si>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</si>
  <si>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</si>
  <si>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</si>
  <si>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</si>
  <si>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</si>
  <si>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</si>
  <si>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</si>
  <si>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</si>
  <si>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</si>
  <si>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</si>
  <si>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</si>
  <si>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</si>
  <si>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</si>
  <si>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</si>
  <si>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</si>
  <si>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</si>
  <si>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</si>
  <si>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</si>
  <si>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</si>
  <si>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</si>
  <si>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</si>
  <si>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</si>
  <si>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</si>
  <si>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</si>
  <si>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</si>
  <si>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</si>
  <si>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</si>
  <si>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</si>
  <si>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</si>
  <si>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</si>
  <si>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</si>
  <si>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</si>
  <si>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</si>
  <si>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</si>
  <si>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</si>
  <si>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</si>
  <si>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</si>
  <si>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</si>
  <si>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</si>
  <si>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</si>
  <si>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</si>
  <si>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</si>
  <si>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</si>
  <si>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</si>
  <si>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</si>
  <si>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</si>
  <si>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</si>
  <si>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</si>
  <si>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</si>
  <si>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</si>
  <si>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</si>
  <si>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</si>
  <si>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</si>
  <si>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</si>
  <si>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</si>
  <si>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</si>
  <si>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</si>
  <si>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</si>
  <si>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</si>
  <si>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</si>
  <si>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</si>
  <si>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</si>
  <si>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</si>
  <si>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</si>
  <si>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</si>
  <si>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</si>
  <si>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</si>
  <si>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</si>
  <si>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</si>
  <si>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</si>
  <si>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</si>
  <si>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</si>
  <si>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</si>
  <si>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</si>
  <si>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</si>
  <si>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</si>
  <si>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</si>
  <si>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</si>
  <si>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</si>
  <si>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</si>
  <si>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</si>
  <si>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</si>
  <si>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</si>
  <si>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</si>
  <si>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</si>
  <si>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</si>
  <si>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</si>
  <si>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</si>
  <si>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</si>
  <si>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</si>
  <si>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</si>
  <si>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</si>
  <si>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</si>
  <si>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</si>
  <si>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</si>
  <si>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</si>
  <si>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</si>
  <si>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</si>
  <si>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</si>
  <si>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</si>
  <si>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</si>
  <si>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</si>
  <si>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</si>
  <si>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</si>
  <si>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</si>
  <si>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</si>
  <si>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</si>
  <si>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</si>
  <si>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</si>
  <si>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</si>
  <si>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</si>
  <si>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</si>
  <si>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</si>
  <si>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</si>
  <si>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</si>
  <si>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</si>
  <si>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</si>
  <si>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</si>
  <si>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</si>
  <si>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</si>
  <si>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</si>
  <si>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</si>
  <si>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</si>
  <si>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</si>
  <si>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</si>
  <si>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</si>
  <si>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</si>
  <si>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</si>
  <si>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</si>
  <si>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</si>
  <si>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</si>
  <si>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</si>
  <si>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</si>
  <si>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</si>
  <si>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</si>
  <si>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</si>
  <si>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</si>
  <si>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</si>
  <si>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</si>
  <si>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</si>
  <si>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</si>
  <si>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</si>
  <si>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</si>
  <si>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</si>
  <si>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</si>
  <si>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</si>
  <si>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</si>
  <si>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</si>
  <si>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</si>
  <si>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</si>
  <si>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</si>
  <si>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</si>
  <si>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</si>
  <si>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</si>
  <si>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</si>
  <si>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</si>
  <si>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</si>
  <si>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</si>
  <si>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</si>
  <si>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</si>
  <si>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</si>
  <si>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</si>
  <si>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</si>
  <si>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</si>
  <si>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</si>
  <si>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</si>
  <si>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</si>
  <si>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</si>
  <si>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</si>
  <si>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</si>
  <si>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</si>
  <si>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</si>
  <si>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</si>
  <si>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</si>
  <si>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</si>
  <si>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</si>
  <si>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</si>
  <si>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</si>
  <si>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</si>
  <si>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</si>
  <si>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</si>
  <si>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</si>
  <si>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</si>
  <si>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</si>
  <si>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</si>
  <si>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</si>
  <si>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</si>
  <si>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</si>
  <si>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</si>
  <si>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</si>
  <si>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</si>
  <si>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</si>
  <si>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</si>
  <si>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</si>
  <si>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</si>
  <si>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</si>
  <si>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</si>
  <si>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</si>
  <si>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</si>
  <si>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</si>
  <si>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</si>
  <si>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</si>
  <si>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</si>
  <si>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</si>
  <si>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</si>
  <si>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</si>
  <si>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</si>
  <si>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</si>
  <si>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</si>
  <si>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</si>
  <si>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</si>
  <si>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</si>
  <si>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</si>
  <si>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</si>
  <si>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</si>
  <si>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</si>
  <si>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</si>
  <si>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</si>
  <si>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</si>
  <si>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</si>
  <si>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</si>
  <si>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</si>
  <si>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</si>
  <si>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</si>
  <si>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</si>
  <si>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</si>
  <si>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</si>
  <si>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</si>
  <si>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</si>
  <si>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</si>
  <si>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</si>
  <si>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</si>
  <si>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</si>
  <si>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</si>
  <si>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</si>
  <si>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</si>
  <si>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</si>
  <si>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</si>
  <si>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</si>
  <si>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</si>
  <si>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</si>
  <si>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</si>
  <si>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</si>
  <si>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</si>
  <si>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</si>
  <si>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</si>
  <si>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</si>
  <si>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</si>
  <si>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</si>
  <si>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</si>
  <si>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</si>
  <si>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</si>
  <si>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</si>
  <si>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</si>
  <si>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</si>
  <si>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</si>
  <si>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</si>
  <si>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</si>
  <si>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</si>
  <si>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</si>
  <si>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</si>
  <si>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</si>
  <si>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</si>
  <si>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</si>
  <si>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</si>
  <si>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</si>
  <si>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</si>
  <si>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</si>
  <si>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</si>
  <si>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</si>
  <si>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</si>
  <si>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</si>
  <si>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</si>
  <si>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</si>
  <si>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</si>
  <si>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</si>
  <si>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</si>
  <si>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</si>
  <si>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</si>
  <si>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</si>
  <si>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</si>
  <si>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</si>
  <si>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</si>
  <si>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</si>
  <si>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</si>
  <si>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</si>
  <si>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</si>
  <si>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</si>
  <si>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</si>
  <si>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</si>
  <si>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</si>
  <si>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</si>
  <si>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</si>
  <si>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</si>
  <si>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</si>
  <si>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</si>
  <si>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</si>
  <si>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</si>
  <si>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</si>
  <si>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</si>
  <si>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</si>
  <si>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</si>
  <si>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</si>
  <si>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</si>
  <si>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</si>
  <si>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</si>
  <si>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</si>
  <si>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</si>
  <si>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</si>
  <si>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</si>
  <si>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</si>
  <si>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</si>
  <si>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</si>
  <si>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</si>
  <si>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</si>
  <si>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</si>
  <si>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</si>
  <si>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</si>
  <si>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</si>
  <si>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</si>
  <si>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</si>
  <si>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</si>
  <si>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</si>
  <si>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</si>
  <si>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</si>
  <si>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</si>
  <si>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</si>
  <si>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</si>
  <si>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</si>
  <si>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</si>
  <si>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</si>
  <si>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</si>
  <si>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</si>
  <si>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</si>
  <si>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</si>
  <si>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</si>
  <si>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</si>
  <si>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</si>
  <si>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</si>
  <si>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</si>
  <si>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</si>
  <si>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</si>
  <si>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</si>
  <si>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</si>
  <si>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</si>
  <si>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</si>
  <si>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</si>
  <si>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</si>
  <si>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</si>
  <si>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</si>
  <si>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</si>
  <si>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</si>
  <si>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</si>
  <si>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</si>
  <si>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</si>
  <si>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</si>
  <si>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</si>
  <si>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</si>
  <si>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</si>
  <si>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</si>
  <si>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</si>
  <si>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</si>
  <si>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</si>
  <si>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</si>
  <si>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</si>
  <si>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</si>
  <si>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</si>
  <si>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</si>
  <si>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</si>
  <si>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</si>
  <si>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</si>
  <si>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</si>
  <si>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</si>
  <si>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</si>
  <si>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</si>
  <si>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</si>
  <si>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</si>
  <si>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</si>
  <si>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</si>
  <si>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</si>
  <si>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</si>
  <si>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</si>
  <si>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</si>
  <si>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</si>
  <si>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</si>
  <si>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</si>
  <si>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</si>
  <si>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</si>
  <si>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</si>
  <si>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</si>
  <si>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</si>
  <si>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</si>
  <si>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</si>
  <si>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</si>
  <si>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</si>
  <si>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</si>
  <si>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</si>
  <si>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</si>
  <si>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</si>
  <si>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</si>
  <si>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</si>
  <si>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</si>
  <si>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</si>
  <si>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</si>
  <si>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</si>
  <si>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</si>
  <si>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</si>
  <si>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</si>
  <si>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</si>
  <si>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</si>
  <si>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</si>
  <si>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</si>
  <si>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</si>
  <si>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</si>
  <si>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</si>
  <si>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</si>
  <si>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</si>
  <si>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</si>
  <si>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</si>
  <si>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</si>
  <si>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</si>
  <si>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</si>
  <si>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</si>
  <si>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</si>
  <si>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</si>
  <si>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</si>
  <si>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</si>
  <si>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</si>
  <si>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</si>
  <si>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</si>
  <si>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</si>
  <si>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</si>
  <si>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</si>
  <si>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</si>
  <si>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</si>
  <si>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</si>
  <si>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</si>
  <si>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</si>
  <si>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</si>
  <si>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</si>
  <si>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</si>
  <si>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</si>
  <si>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</si>
  <si>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</si>
  <si>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</si>
  <si>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</si>
  <si>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</si>
  <si>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</si>
  <si>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</si>
  <si>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</si>
  <si>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</si>
  <si>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</si>
  <si>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</si>
  <si>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</si>
  <si>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</si>
  <si>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</si>
  <si>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</si>
  <si>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</si>
  <si>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</si>
  <si>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</si>
  <si>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</si>
  <si>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</si>
  <si>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</si>
  <si>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</si>
  <si>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</si>
  <si>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</si>
  <si>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</si>
  <si>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</si>
  <si>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</si>
  <si>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</si>
  <si>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</si>
  <si>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</si>
  <si>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</si>
  <si>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</si>
  <si>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</si>
  <si>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</si>
  <si>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</si>
  <si>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</si>
  <si>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</si>
  <si>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</si>
  <si>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</si>
  <si>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</si>
  <si>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</si>
  <si>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</si>
  <si>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</si>
  <si>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</si>
  <si>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</si>
  <si>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</si>
  <si>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</si>
  <si>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</si>
  <si>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</si>
  <si>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</si>
  <si>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</si>
  <si>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</si>
  <si>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</si>
  <si>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</si>
  <si>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</si>
  <si>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</si>
  <si>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</si>
  <si>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</si>
  <si>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</si>
  <si>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</si>
  <si>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</si>
  <si>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</si>
  <si>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</si>
  <si>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</si>
  <si>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</si>
  <si>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</si>
  <si>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</si>
  <si>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</si>
  <si>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</si>
  <si>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</si>
  <si>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</si>
  <si>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</si>
  <si>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</si>
  <si>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</si>
  <si>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</si>
  <si>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</si>
  <si>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</si>
  <si>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</si>
  <si>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</si>
  <si>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</si>
  <si>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</si>
  <si>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</si>
  <si>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</si>
  <si>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</si>
  <si>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</si>
  <si>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</si>
  <si>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</si>
  <si>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</si>
  <si>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</si>
  <si>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</si>
  <si>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</si>
  <si>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</si>
  <si>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</si>
  <si>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</si>
  <si>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</si>
  <si>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</si>
  <si>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</si>
  <si>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</si>
  <si>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</si>
  <si>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</si>
  <si>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</si>
  <si>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</si>
  <si>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</si>
  <si>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</si>
  <si>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</si>
  <si>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</si>
  <si>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</si>
  <si>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</si>
  <si>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</si>
  <si>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</si>
  <si>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</si>
  <si>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</si>
  <si>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</si>
  <si>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</si>
  <si>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</si>
  <si>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</si>
  <si>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</si>
  <si>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</si>
  <si>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</si>
  <si>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</si>
  <si>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</si>
  <si>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</si>
  <si>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</si>
  <si>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</si>
  <si>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</si>
  <si>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</si>
  <si>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</si>
  <si>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</si>
  <si>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</si>
  <si>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</si>
  <si>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</si>
  <si>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</si>
  <si>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</si>
  <si>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</si>
  <si>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</si>
  <si>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</si>
  <si>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</si>
  <si>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</si>
  <si>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</si>
  <si>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</si>
  <si>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</si>
  <si>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</si>
  <si>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</si>
  <si>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</si>
  <si>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</si>
  <si>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</si>
  <si>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</si>
  <si>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</si>
  <si>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</si>
  <si>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</si>
  <si>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</si>
  <si>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</si>
  <si>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</si>
  <si>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</si>
  <si>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</si>
  <si>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</si>
  <si>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</si>
  <si>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</si>
  <si>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</si>
  <si>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</si>
  <si>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</si>
  <si>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</si>
  <si>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</si>
  <si>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</si>
  <si>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</si>
  <si>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</si>
  <si>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</si>
  <si>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</si>
  <si>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</si>
  <si>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</si>
  <si>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</si>
  <si>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</si>
  <si>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</si>
  <si>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</si>
  <si>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</si>
  <si>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</si>
  <si>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</si>
  <si>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</si>
  <si>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</si>
  <si>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</si>
  <si>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</si>
  <si>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</si>
  <si>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</si>
  <si>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</si>
  <si>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</si>
  <si>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</si>
  <si>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</si>
  <si>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</si>
  <si>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</si>
  <si>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</si>
  <si>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</si>
  <si>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</si>
  <si>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</si>
  <si>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</si>
  <si>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</si>
  <si>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</si>
  <si>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</si>
  <si>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</si>
  <si>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</si>
  <si>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</si>
  <si>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</si>
  <si>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</si>
  <si>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</si>
  <si>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</si>
  <si>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</si>
  <si>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</si>
  <si>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</si>
  <si>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</si>
  <si>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</si>
  <si>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</si>
  <si>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</si>
  <si>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</si>
  <si>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</si>
  <si>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</si>
  <si>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</si>
  <si>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</si>
  <si>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</si>
  <si>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</si>
  <si>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</si>
  <si>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</si>
  <si>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</si>
  <si>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</si>
  <si>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</si>
  <si>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</si>
  <si>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</si>
  <si>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</si>
  <si>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</si>
  <si>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</si>
  <si>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</si>
  <si>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</si>
  <si>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</si>
  <si>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</si>
  <si>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</si>
  <si>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</si>
  <si>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</si>
  <si>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</si>
  <si>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</si>
  <si>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</si>
  <si>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</si>
  <si>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</si>
  <si>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</si>
  <si>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</si>
  <si>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</si>
  <si>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</si>
  <si>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</si>
  <si>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</si>
  <si>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</si>
  <si>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</si>
  <si>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</si>
  <si>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</si>
  <si>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</si>
  <si>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</si>
  <si>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</si>
  <si>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</si>
  <si>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</si>
  <si>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</si>
  <si>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</si>
  <si>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</si>
  <si>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</si>
  <si>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</si>
  <si>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</si>
  <si>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</si>
  <si>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</si>
  <si>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</si>
  <si>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</si>
  <si>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</si>
  <si>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</si>
  <si>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</si>
  <si>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</si>
  <si>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</si>
  <si>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</si>
  <si>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</si>
  <si>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</si>
  <si>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</si>
  <si>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</si>
  <si>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</si>
  <si>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</si>
  <si>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</si>
  <si>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</si>
  <si>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</si>
  <si>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</si>
  <si>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</si>
  <si>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</si>
  <si>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</si>
  <si>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</si>
  <si>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</si>
  <si>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</si>
  <si>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</si>
  <si>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</si>
  <si>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</si>
  <si>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</si>
  <si>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</si>
  <si>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</si>
  <si>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</si>
  <si>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</si>
  <si>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</si>
  <si>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</si>
  <si>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</si>
  <si>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</si>
  <si>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</si>
  <si>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</si>
  <si>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</si>
  <si>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</si>
  <si>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</si>
  <si>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</si>
  <si>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</si>
  <si>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</si>
  <si>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</si>
  <si>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</si>
  <si>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</si>
  <si>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</si>
  <si>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</si>
  <si>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</si>
  <si>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</si>
  <si>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</si>
  <si>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</si>
  <si>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</si>
  <si>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</si>
  <si>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</si>
  <si>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</si>
  <si>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</si>
  <si>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</si>
  <si>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</si>
  <si>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</si>
  <si>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</si>
  <si>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</si>
  <si>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</si>
  <si>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</si>
  <si>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</si>
  <si>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</si>
  <si>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</si>
  <si>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</si>
  <si>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</si>
  <si>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</si>
  <si>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</si>
  <si>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</si>
  <si>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</si>
  <si>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</si>
  <si>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</si>
  <si>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</si>
  <si>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</si>
  <si>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</si>
  <si>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</si>
  <si>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</si>
  <si>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</si>
  <si>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</si>
  <si>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</si>
  <si>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</si>
  <si>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</si>
  <si>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</si>
  <si>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</si>
  <si>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</si>
  <si>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</si>
  <si>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</si>
  <si>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</si>
  <si>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</si>
  <si>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</si>
  <si>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</si>
  <si>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</si>
  <si>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</si>
  <si>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</si>
  <si>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</si>
  <si>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</si>
  <si>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</si>
  <si>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</si>
  <si>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</si>
  <si>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</si>
  <si>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</si>
  <si>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</si>
  <si>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</si>
  <si>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</si>
  <si>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</si>
  <si>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</si>
  <si>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</si>
  <si>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</si>
  <si>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</si>
  <si>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</si>
  <si>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</si>
  <si>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</si>
  <si>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</si>
  <si>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</si>
  <si>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</si>
  <si>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</si>
  <si>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</si>
  <si>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</si>
  <si>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</si>
  <si>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</si>
  <si>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</si>
  <si>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</si>
  <si>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</si>
  <si>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</si>
  <si>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</si>
  <si>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</si>
  <si>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</si>
  <si>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</si>
  <si>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</si>
  <si>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</si>
  <si>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</si>
  <si>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</si>
  <si>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</si>
  <si>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</si>
  <si>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</si>
  <si>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</si>
  <si>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</si>
  <si>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</si>
  <si>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</si>
  <si>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</si>
  <si>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</si>
  <si>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</si>
  <si>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</si>
  <si>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</si>
  <si>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</si>
  <si>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</si>
  <si>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</si>
  <si>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</si>
  <si>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</si>
  <si>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</si>
  <si>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</si>
  <si>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</si>
  <si>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</si>
  <si>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</si>
  <si>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</si>
  <si>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</si>
  <si>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</si>
  <si>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</si>
  <si>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</si>
  <si>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</si>
  <si>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</si>
  <si>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</si>
  <si>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</si>
  <si>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</si>
  <si>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</si>
  <si>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</si>
  <si>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</si>
  <si>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</si>
  <si>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</si>
  <si>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</si>
  <si>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</si>
  <si>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</si>
  <si>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</si>
  <si>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</si>
  <si>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</si>
  <si>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</si>
  <si>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</si>
  <si>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</si>
  <si>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</si>
  <si>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</si>
  <si>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</si>
  <si>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</si>
  <si>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</si>
  <si>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</si>
  <si>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</si>
  <si>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</si>
  <si>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</si>
  <si>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</si>
  <si>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</si>
  <si>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</si>
  <si>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</si>
  <si>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</si>
  <si>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</si>
  <si>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</si>
  <si>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</si>
  <si>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</si>
  <si>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</si>
  <si>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</si>
  <si>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</si>
  <si>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</si>
  <si>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</si>
  <si>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</si>
  <si>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</si>
  <si>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</si>
  <si>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</si>
  <si>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</si>
  <si>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</si>
  <si>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</si>
  <si>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</si>
  <si>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</si>
  <si>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</si>
  <si>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</si>
  <si>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</si>
  <si>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</si>
  <si>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</si>
  <si>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</si>
  <si>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</si>
  <si>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</si>
  <si>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</si>
  <si>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</si>
  <si>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</si>
  <si>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</si>
  <si>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</si>
  <si>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</si>
  <si>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</si>
  <si>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</si>
  <si>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</si>
  <si>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</si>
  <si>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</si>
  <si>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</si>
  <si>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</si>
  <si>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</si>
  <si>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</si>
  <si>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</si>
  <si>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</si>
  <si>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</si>
  <si>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</si>
  <si>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</si>
  <si>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</si>
  <si>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</si>
  <si>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</si>
  <si>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</si>
  <si>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</si>
  <si>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</si>
  <si>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</si>
  <si>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</si>
  <si>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</si>
  <si>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</si>
  <si>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</si>
  <si>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</si>
  <si>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</si>
  <si>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</si>
  <si>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</si>
  <si>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</si>
  <si>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</si>
  <si>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</si>
  <si>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</si>
  <si>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</si>
  <si>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</si>
  <si>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</si>
  <si>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</si>
  <si>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</si>
  <si>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</si>
  <si>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</si>
  <si>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</si>
  <si>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</si>
  <si>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</si>
  <si>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</si>
  <si>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</si>
  <si>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</si>
  <si>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</si>
  <si>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</si>
  <si>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</si>
  <si>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</si>
  <si>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</si>
  <si>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</si>
  <si>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</si>
  <si>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</si>
  <si>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</si>
  <si>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</si>
  <si>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</si>
  <si>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</si>
  <si>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</si>
  <si>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</si>
  <si>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</si>
  <si>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</si>
  <si>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</si>
  <si>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</si>
  <si>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</si>
  <si>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</si>
  <si>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</si>
  <si>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</si>
  <si>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</si>
  <si>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</si>
  <si>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</si>
  <si>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</si>
  <si>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</si>
  <si>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</si>
  <si>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</si>
  <si>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</si>
  <si>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</si>
  <si>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</si>
  <si>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</si>
  <si>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</si>
  <si>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</si>
  <si>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</si>
  <si>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</si>
  <si>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</si>
  <si>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</si>
  <si>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</si>
  <si>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</si>
  <si>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</si>
  <si>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</si>
  <si>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</si>
  <si>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</si>
  <si>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</si>
  <si>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</si>
  <si>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</si>
  <si>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</si>
  <si>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</si>
  <si>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</si>
  <si>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</si>
  <si>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</si>
  <si>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</si>
  <si>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</si>
  <si>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</si>
  <si>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</si>
  <si>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</si>
  <si>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</si>
  <si>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</si>
  <si>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</si>
  <si>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</si>
  <si>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</si>
  <si>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</si>
  <si>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</si>
  <si>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</si>
  <si>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</si>
  <si>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</si>
  <si>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</si>
  <si>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</si>
  <si>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</si>
  <si>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</si>
  <si>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</si>
  <si>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</si>
  <si>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</si>
  <si>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</si>
  <si>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</si>
  <si>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</si>
  <si>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</si>
  <si>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</si>
  <si>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</si>
  <si>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</si>
  <si>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</si>
  <si>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</si>
  <si>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</si>
  <si>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</si>
  <si>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</si>
  <si>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</si>
  <si>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</si>
  <si>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</si>
  <si>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</si>
  <si>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</si>
  <si>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</si>
  <si>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</si>
  <si>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</si>
  <si>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</si>
  <si>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</si>
  <si>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</si>
  <si>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</si>
  <si>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</si>
  <si>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</si>
  <si>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</si>
  <si>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</si>
  <si>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</si>
  <si>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</si>
  <si>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</si>
  <si>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</si>
  <si>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</si>
  <si>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</si>
  <si>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</si>
  <si>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</si>
  <si>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</si>
  <si>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</si>
  <si>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</si>
  <si>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</si>
  <si>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</si>
  <si>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</si>
  <si>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</si>
  <si>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</si>
  <si>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</si>
  <si>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</si>
  <si>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</si>
  <si>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</si>
  <si>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</si>
  <si>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</si>
  <si>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</si>
  <si>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</si>
  <si>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</si>
  <si>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</si>
  <si>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</si>
  <si>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</si>
  <si>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</si>
  <si>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</si>
  <si>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</si>
  <si>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</si>
  <si>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</si>
  <si>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</si>
  <si>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</si>
  <si>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</si>
  <si>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</si>
  <si>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</si>
  <si>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</si>
  <si>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</si>
  <si>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</si>
  <si>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</si>
  <si>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</si>
  <si>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</si>
  <si>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</si>
  <si>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</si>
  <si>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</si>
  <si>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</si>
  <si>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</si>
  <si>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</si>
  <si>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</si>
  <si>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</si>
  <si>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</si>
  <si>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</si>
  <si>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</si>
  <si>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</si>
  <si>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</si>
  <si>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</si>
  <si>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</si>
  <si>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</si>
  <si>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</si>
  <si>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</si>
  <si>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</si>
  <si>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</si>
  <si>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</si>
  <si>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</si>
  <si>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</si>
  <si>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</si>
  <si>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</si>
  <si>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</si>
  <si>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</si>
  <si>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</si>
  <si>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</si>
  <si>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</si>
  <si>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</si>
  <si>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</si>
  <si>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</si>
  <si>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</si>
  <si>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</si>
  <si>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</si>
  <si>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</si>
  <si>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</si>
  <si>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</si>
  <si>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</si>
  <si>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</si>
  <si>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</si>
  <si>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</si>
  <si>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</si>
  <si>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</si>
  <si>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</si>
  <si>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</si>
  <si>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</si>
  <si>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</si>
  <si>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</si>
  <si>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</si>
  <si>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</si>
  <si>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</si>
  <si>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</si>
  <si>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</si>
  <si>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</si>
  <si>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</si>
  <si>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</si>
  <si>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</si>
  <si>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</si>
  <si>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</si>
  <si>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</si>
  <si>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</si>
  <si>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</si>
  <si>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</si>
  <si>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</si>
  <si>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</si>
  <si>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</si>
  <si>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</si>
  <si>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</si>
  <si>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</si>
  <si>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</si>
  <si>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</si>
  <si>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</si>
  <si>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</si>
  <si>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</si>
  <si>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</si>
  <si>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</si>
  <si>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</si>
  <si>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</si>
  <si>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</si>
  <si>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</si>
  <si>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</si>
  <si>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</si>
  <si>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</si>
  <si>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</si>
  <si>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</si>
  <si>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</si>
  <si>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</si>
  <si>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</si>
  <si>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</si>
  <si>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</si>
  <si>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</si>
  <si>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</si>
  <si>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</si>
  <si>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</si>
  <si>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</si>
  <si>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</si>
  <si>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</si>
  <si>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</si>
  <si>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</si>
  <si>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</si>
  <si>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</si>
  <si>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</si>
  <si>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</si>
  <si>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</si>
  <si>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</si>
  <si>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</si>
  <si>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</si>
  <si>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</si>
  <si>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</si>
  <si>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</si>
  <si>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</si>
  <si>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</si>
  <si>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</si>
  <si>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</si>
  <si>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</si>
  <si>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</si>
  <si>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</si>
  <si>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</si>
  <si>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</si>
  <si>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</si>
  <si>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</si>
  <si>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</si>
  <si>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</si>
  <si>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</si>
  <si>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</si>
  <si>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</si>
  <si>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</si>
  <si>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</si>
  <si>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</si>
  <si>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</si>
  <si>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</si>
  <si>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</si>
  <si>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</si>
  <si>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</si>
  <si>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</si>
  <si>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</si>
  <si>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</si>
  <si>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</si>
  <si>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</si>
  <si>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</si>
  <si>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</si>
  <si>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</si>
  <si>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</si>
  <si>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</si>
  <si>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</si>
  <si>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</si>
  <si>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</si>
  <si>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</si>
  <si>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</si>
  <si>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</si>
  <si>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</si>
  <si>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</si>
  <si>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</si>
  <si>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</si>
  <si>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</si>
  <si>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</si>
  <si>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</si>
  <si>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</si>
  <si>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</si>
  <si>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</si>
  <si>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</si>
  <si>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</si>
  <si>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</si>
  <si>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</si>
  <si>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</si>
  <si>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</si>
  <si>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</si>
  <si>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</si>
  <si>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</si>
  <si>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</si>
  <si>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</si>
  <si>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</si>
  <si>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</si>
  <si>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</si>
  <si>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</si>
  <si>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</si>
  <si>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</si>
  <si>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</si>
  <si>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</si>
  <si>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</si>
  <si>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</si>
  <si>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</si>
  <si>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</si>
  <si>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</si>
  <si>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</si>
  <si>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</si>
  <si>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</si>
  <si>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</si>
  <si>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</si>
  <si>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</si>
  <si>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</si>
  <si>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</si>
  <si>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</si>
  <si>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</si>
  <si>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</si>
  <si>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</si>
  <si>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</si>
  <si>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</si>
  <si>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</si>
  <si>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</si>
  <si>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</si>
  <si>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</si>
  <si>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</si>
  <si>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</si>
  <si>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</si>
  <si>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</si>
  <si>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</si>
  <si>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</si>
  <si>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</si>
  <si>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</si>
  <si>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</si>
  <si>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</si>
  <si>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</si>
  <si>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</si>
  <si>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</si>
  <si>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</si>
  <si>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</si>
  <si>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</si>
  <si>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</si>
  <si>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</si>
  <si>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</si>
  <si>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</si>
  <si>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</si>
  <si>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</si>
  <si>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</si>
  <si>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</si>
  <si>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</si>
  <si>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</si>
  <si>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</si>
  <si>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</si>
  <si>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</si>
  <si>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</si>
  <si>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</si>
  <si>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</si>
  <si>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</si>
  <si>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</si>
  <si>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</si>
  <si>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</si>
  <si>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</si>
  <si>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</si>
  <si>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</si>
  <si>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</si>
  <si>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</si>
  <si>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</si>
  <si>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</si>
  <si>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</si>
  <si>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</si>
  <si>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</si>
  <si>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</si>
  <si>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</si>
  <si>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</si>
  <si>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</si>
  <si>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</si>
  <si>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</si>
  <si>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</si>
  <si>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</si>
  <si>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</si>
  <si>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</si>
  <si>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</si>
  <si>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</si>
  <si>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</si>
  <si>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</si>
  <si>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</si>
  <si>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</si>
  <si>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</si>
  <si>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</si>
  <si>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</si>
  <si>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</si>
  <si>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</si>
  <si>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</si>
  <si>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</si>
  <si>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</si>
  <si>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</si>
  <si>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</si>
  <si>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</si>
  <si>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</si>
  <si>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</si>
  <si>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</si>
  <si>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</si>
  <si>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</si>
  <si>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</si>
  <si>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</si>
  <si>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</si>
  <si>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</si>
  <si>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</si>
  <si>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</si>
  <si>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</si>
  <si>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</si>
  <si>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</si>
  <si>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</si>
  <si>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</si>
  <si>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</si>
  <si>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</si>
  <si>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</si>
  <si>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</si>
  <si>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</si>
  <si>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</si>
  <si>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</si>
  <si>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</si>
  <si>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</si>
  <si>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</si>
  <si>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</si>
  <si>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</si>
  <si>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</si>
  <si>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</si>
  <si>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</si>
  <si>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</si>
  <si>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</si>
  <si>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</si>
  <si>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</si>
  <si>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</si>
  <si>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</si>
  <si>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</si>
  <si>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</si>
  <si>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</si>
  <si>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</si>
  <si>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</si>
  <si>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</si>
  <si>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</si>
  <si>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</si>
  <si>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</si>
  <si>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</si>
  <si>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</si>
  <si>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</si>
  <si>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</si>
  <si>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</si>
  <si>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</si>
  <si>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</si>
  <si>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</si>
  <si>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</si>
  <si>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</si>
  <si>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</si>
  <si>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</si>
  <si>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</si>
  <si>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</si>
  <si>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</si>
  <si>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</si>
  <si>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</si>
  <si>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</si>
  <si>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</si>
  <si>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</si>
  <si>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</si>
  <si>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</si>
  <si>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</si>
  <si>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</si>
  <si>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</si>
  <si>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</si>
  <si>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</si>
  <si>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</si>
  <si>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</si>
  <si>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</si>
  <si>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</si>
  <si>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</si>
  <si>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</si>
  <si>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</si>
  <si>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</si>
  <si>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</si>
  <si>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</si>
  <si>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</si>
  <si>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</si>
  <si>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</si>
  <si>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</si>
  <si>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</si>
  <si>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</si>
  <si>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</si>
  <si>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</si>
  <si>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</si>
  <si>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</si>
  <si>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</si>
  <si>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</si>
  <si>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</si>
  <si>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</si>
  <si>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</si>
  <si>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</si>
  <si>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</si>
  <si>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</si>
  <si>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</si>
  <si>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</si>
  <si>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</si>
  <si>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</si>
  <si>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</si>
  <si>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</si>
  <si>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</si>
  <si>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</si>
  <si>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</si>
  <si>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</si>
  <si>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</si>
  <si>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</si>
  <si>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</si>
  <si>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</si>
  <si>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</si>
  <si>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</si>
  <si>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</si>
  <si>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</si>
  <si>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</si>
  <si>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</si>
  <si>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</si>
  <si>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</si>
  <si>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</si>
  <si>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</si>
  <si>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</si>
  <si>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</si>
  <si>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</si>
  <si>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</si>
  <si>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</si>
  <si>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</si>
  <si>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</si>
  <si>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</si>
  <si>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</si>
  <si>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</si>
  <si>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</si>
  <si>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</si>
  <si>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</si>
  <si>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</si>
  <si>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</si>
  <si>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</si>
  <si>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</si>
  <si>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</si>
  <si>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</si>
  <si>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</si>
  <si>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</si>
  <si>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</si>
  <si>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</si>
  <si>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</si>
  <si>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</si>
  <si>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</si>
  <si>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</si>
  <si>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</si>
  <si>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</si>
  <si>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</si>
  <si>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</si>
  <si>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</si>
  <si>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</si>
  <si>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</si>
  <si>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</si>
  <si>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</si>
  <si>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</si>
  <si>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</si>
  <si>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</si>
  <si>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</si>
  <si>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</si>
  <si>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</si>
  <si>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</si>
  <si>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</si>
  <si>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</si>
  <si>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</si>
  <si>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</si>
  <si>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</si>
  <si>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</si>
  <si>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</si>
  <si>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</si>
  <si>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</si>
  <si>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</si>
  <si>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</si>
  <si>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</si>
  <si>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</si>
  <si>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</si>
  <si>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</si>
  <si>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</si>
  <si>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</si>
  <si>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</si>
  <si>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</si>
  <si>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</si>
  <si>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</si>
  <si>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</si>
  <si>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</si>
  <si>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</si>
  <si>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</si>
  <si>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</si>
  <si>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</si>
  <si>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</si>
  <si>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</si>
  <si>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</si>
  <si>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</si>
  <si>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</si>
  <si>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</si>
  <si>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</si>
  <si>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</si>
  <si>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</si>
  <si>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</si>
  <si>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</si>
  <si>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</si>
  <si>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</si>
  <si>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</si>
  <si>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</si>
  <si>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</si>
  <si>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</si>
  <si>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</si>
  <si>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</si>
  <si>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</si>
  <si>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</si>
  <si>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</si>
  <si>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</si>
  <si>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</si>
  <si>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</si>
  <si>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</si>
  <si>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</si>
  <si>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</si>
  <si>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</si>
  <si>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</si>
  <si>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</si>
  <si>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</si>
  <si>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</si>
  <si>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</si>
  <si>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</si>
  <si>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</si>
  <si>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</si>
  <si>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</si>
  <si>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</si>
  <si>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</si>
  <si>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</si>
  <si>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</si>
  <si>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</si>
  <si>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</si>
  <si>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</si>
  <si>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</si>
  <si>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</si>
  <si>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</si>
  <si>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</si>
  <si>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</si>
  <si>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</si>
  <si>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</si>
  <si>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</si>
  <si>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</si>
  <si>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</si>
  <si>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</si>
  <si>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</si>
  <si>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</si>
  <si>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</si>
  <si>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</si>
  <si>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</si>
  <si>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</si>
  <si>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</si>
  <si>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</si>
  <si>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</si>
  <si>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</si>
  <si>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</si>
  <si>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</si>
  <si>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</si>
  <si>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</si>
  <si>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</si>
  <si>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</si>
  <si>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</si>
  <si>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</si>
  <si>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</si>
  <si>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</si>
  <si>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</si>
  <si>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</si>
  <si>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</si>
  <si>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</si>
  <si>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</si>
  <si>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</si>
  <si>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</si>
  <si>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</si>
  <si>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</si>
  <si>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</si>
  <si>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</si>
  <si>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</si>
  <si>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</si>
  <si>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</si>
  <si>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</si>
  <si>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</si>
  <si>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</si>
  <si>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</si>
  <si>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</si>
  <si>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</si>
  <si>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</si>
  <si>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</si>
  <si>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</si>
  <si>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</si>
  <si>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</si>
  <si>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</si>
  <si>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</si>
  <si>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</si>
  <si>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</si>
  <si>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</si>
  <si>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</si>
  <si>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</si>
  <si>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</si>
  <si>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</si>
  <si>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</si>
  <si>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</si>
  <si>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</si>
  <si>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</si>
  <si>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</si>
  <si>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</si>
  <si>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</si>
  <si>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</si>
  <si>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</si>
  <si>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</si>
  <si>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</si>
  <si>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</si>
  <si>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</si>
  <si>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</si>
  <si>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</si>
  <si>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</si>
  <si>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</si>
  <si>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</si>
  <si>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</si>
  <si>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</si>
  <si>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</si>
  <si>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</si>
  <si>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</si>
  <si>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</si>
  <si>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</si>
  <si>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</si>
  <si>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</si>
  <si>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</si>
  <si>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</si>
  <si>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</si>
  <si>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</si>
  <si>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</si>
  <si>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</si>
  <si>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</si>
  <si>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</si>
  <si>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</si>
  <si>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</si>
  <si>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</si>
  <si>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</si>
  <si>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</si>
  <si>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</si>
  <si>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</si>
  <si>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</si>
  <si>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</si>
  <si>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</si>
  <si>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</si>
  <si>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</si>
  <si>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</si>
  <si>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</si>
  <si>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</si>
  <si>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</si>
  <si>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</si>
  <si>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</si>
  <si>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</si>
  <si>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</si>
  <si>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</si>
  <si>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</si>
  <si>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</si>
  <si>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</si>
  <si>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</si>
  <si>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</si>
  <si>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</si>
  <si>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</si>
  <si>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</si>
  <si>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</si>
  <si>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</si>
  <si>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</si>
  <si>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</si>
  <si>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</si>
  <si>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</si>
  <si>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</si>
  <si>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</si>
  <si>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</si>
  <si>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</si>
  <si>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</si>
  <si>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</si>
  <si>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</si>
  <si>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</si>
  <si>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</si>
  <si>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</si>
  <si>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</si>
  <si>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</si>
  <si>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</si>
  <si>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</si>
  <si>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</si>
  <si>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</si>
  <si>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</si>
  <si>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</si>
  <si>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</si>
  <si>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</si>
  <si>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</si>
  <si>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</si>
  <si>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</si>
  <si>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</si>
  <si>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</si>
  <si>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</si>
  <si>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</si>
  <si>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</si>
  <si>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</si>
  <si>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</si>
  <si>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</si>
  <si>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</si>
  <si>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</si>
  <si>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</si>
  <si>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</si>
  <si>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</si>
  <si>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</si>
  <si>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</si>
  <si>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</si>
  <si>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</si>
  <si>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</si>
  <si>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</si>
  <si>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</si>
  <si>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</si>
  <si>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</si>
  <si>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</si>
  <si>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</si>
  <si>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</si>
  <si>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</si>
  <si>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</si>
  <si>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</si>
  <si>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</si>
  <si>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</si>
  <si>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</si>
  <si>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</si>
  <si>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</si>
  <si>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</si>
  <si>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</si>
  <si>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</si>
  <si>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</si>
  <si>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</si>
  <si>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</si>
  <si>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</si>
  <si>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</si>
  <si>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</si>
  <si>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</si>
  <si>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</si>
  <si>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</si>
  <si>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</si>
  <si>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</si>
  <si>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</si>
  <si>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</si>
  <si>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</si>
  <si>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</si>
  <si>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</si>
  <si>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</si>
  <si>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</si>
  <si>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</si>
  <si>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</si>
  <si>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</si>
  <si>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</si>
  <si>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</si>
  <si>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</si>
  <si>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</si>
  <si>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</si>
  <si>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</si>
  <si>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</si>
  <si>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</si>
  <si>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</si>
  <si>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</si>
  <si>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</si>
  <si>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</si>
  <si>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</si>
  <si>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</si>
  <si>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</si>
  <si>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</si>
  <si>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</si>
  <si>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</si>
  <si>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</si>
  <si>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</si>
  <si>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</si>
  <si>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</si>
  <si>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</si>
  <si>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</si>
  <si>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</si>
  <si>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</si>
  <si>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</si>
  <si>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</si>
  <si>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</si>
  <si>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</si>
  <si>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</si>
  <si>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</si>
  <si>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</si>
  <si>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</si>
  <si>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</si>
  <si>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</si>
  <si>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</si>
  <si>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</si>
  <si>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</si>
  <si>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</si>
  <si>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</si>
  <si>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</si>
  <si>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</si>
  <si>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</si>
  <si>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</si>
  <si>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</si>
  <si>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</si>
  <si>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</si>
  <si>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</si>
  <si>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</si>
  <si>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</si>
  <si>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</si>
  <si>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</si>
  <si>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</si>
  <si>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</si>
  <si>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</si>
  <si>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</si>
  <si>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</si>
  <si>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</si>
  <si>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</si>
  <si>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</si>
  <si>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</si>
  <si>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</si>
  <si>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</si>
  <si>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</si>
  <si>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</si>
  <si>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</si>
  <si>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</si>
  <si>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</si>
  <si>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</si>
  <si>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</si>
  <si>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</si>
  <si>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</si>
  <si>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</si>
  <si>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</si>
  <si>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</si>
  <si>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</si>
  <si>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</si>
  <si>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</si>
  <si>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</si>
  <si>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</si>
  <si>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</si>
  <si>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</si>
  <si>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</si>
  <si>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</si>
  <si>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</si>
  <si>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</si>
  <si>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</si>
  <si>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</si>
  <si>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</si>
  <si>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</si>
  <si>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</si>
  <si>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</si>
  <si>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</si>
  <si>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</si>
  <si>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</si>
  <si>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</si>
  <si>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</si>
  <si>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</si>
  <si>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</si>
  <si>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</si>
  <si>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</si>
  <si>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</si>
  <si>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</si>
  <si>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</si>
  <si>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</si>
  <si>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</si>
  <si>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</si>
  <si>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</si>
  <si>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</si>
  <si>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</si>
  <si>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</si>
  <si>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</si>
  <si>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</si>
  <si>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</si>
  <si>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</si>
  <si>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</si>
  <si>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</si>
  <si>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</si>
  <si>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</si>
  <si>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</si>
  <si>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</si>
  <si>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</si>
  <si>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</si>
  <si>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</si>
  <si>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</si>
  <si>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</si>
  <si>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</si>
  <si>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</si>
  <si>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</si>
  <si>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</si>
  <si>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</si>
  <si>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</si>
  <si>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</si>
  <si>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</si>
  <si>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</si>
  <si>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</si>
  <si>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</si>
  <si>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</si>
  <si>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</si>
  <si>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</si>
  <si>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</si>
  <si>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</si>
  <si>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</si>
  <si>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</si>
  <si>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</si>
  <si>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</si>
  <si>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</si>
  <si>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</si>
  <si>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</si>
  <si>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</si>
  <si>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</si>
  <si>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</si>
  <si>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</si>
  <si>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</si>
  <si>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</si>
  <si>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</si>
  <si>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</si>
  <si>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</si>
  <si>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</si>
  <si>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</si>
  <si>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</si>
  <si>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</si>
  <si>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</si>
  <si>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</si>
  <si>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</si>
  <si>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</si>
  <si>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</si>
  <si>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</si>
  <si>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</si>
  <si>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</si>
  <si>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</si>
  <si>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</si>
  <si>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</si>
  <si>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</si>
  <si>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</si>
  <si>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</si>
  <si>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</si>
  <si>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</si>
  <si>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</si>
  <si>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</si>
  <si>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</si>
  <si>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</si>
  <si>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</si>
  <si>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</si>
  <si>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</si>
  <si>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</si>
  <si>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</si>
  <si>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</si>
  <si>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</si>
  <si>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</si>
  <si>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</si>
  <si>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</si>
  <si>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</si>
  <si>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</si>
  <si>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</si>
  <si>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</si>
  <si>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</si>
  <si>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</si>
  <si>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</si>
  <si>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</si>
  <si>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</si>
  <si>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</si>
  <si>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</si>
  <si>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</si>
  <si>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</si>
  <si>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</si>
  <si>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</si>
  <si>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</si>
  <si>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</si>
  <si>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</si>
  <si>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</si>
  <si>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</si>
  <si>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</si>
  <si>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</si>
  <si>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</si>
  <si>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</si>
  <si>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</si>
  <si>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</si>
  <si>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</si>
  <si>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</si>
  <si>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</si>
  <si>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</si>
  <si>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</si>
  <si>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</si>
  <si>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</si>
  <si>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</si>
  <si>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</si>
  <si>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</si>
  <si>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</si>
  <si>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</si>
  <si>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</si>
  <si>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</si>
  <si>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</si>
  <si>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</si>
  <si>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</si>
  <si>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</si>
  <si>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</si>
  <si>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</si>
  <si>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</si>
  <si>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</si>
  <si>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</si>
  <si>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</si>
  <si>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</si>
  <si>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</si>
  <si>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</si>
  <si>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</si>
  <si>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</si>
  <si>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</si>
  <si>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</si>
  <si>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</si>
  <si>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</si>
  <si>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</si>
  <si>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</si>
  <si>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</si>
  <si>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</si>
  <si>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</si>
  <si>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</si>
  <si>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</si>
  <si>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</si>
  <si>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</si>
  <si>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</si>
  <si>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</si>
  <si>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</si>
  <si>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</si>
  <si>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</si>
  <si>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</si>
  <si>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</si>
  <si>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</si>
  <si>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</si>
  <si>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</si>
  <si>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</si>
  <si>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</si>
  <si>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</si>
  <si>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</si>
  <si>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</si>
  <si>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</si>
  <si>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</si>
  <si>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</si>
  <si>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</si>
  <si>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</si>
  <si>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</si>
  <si>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</si>
  <si>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</si>
  <si>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</si>
  <si>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</si>
  <si>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</si>
  <si>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</si>
  <si>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</si>
  <si>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</si>
  <si>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</si>
  <si>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</si>
  <si>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</si>
  <si>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</si>
  <si>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</si>
  <si>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</si>
  <si>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</si>
  <si>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</si>
  <si>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</si>
  <si>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</si>
  <si>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</si>
  <si>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</si>
  <si>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</si>
  <si>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</si>
  <si>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</si>
  <si>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</si>
  <si>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</si>
  <si>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</si>
  <si>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</si>
  <si>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</si>
  <si>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</si>
  <si>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</si>
  <si>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</si>
  <si>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</si>
  <si>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</si>
  <si>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</si>
  <si>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</si>
  <si>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</si>
  <si>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</si>
  <si>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</si>
  <si>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</si>
  <si>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</si>
  <si>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</si>
  <si>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</si>
  <si>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</si>
  <si>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</si>
  <si>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</si>
  <si>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</si>
  <si>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</si>
  <si>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</si>
  <si>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</si>
  <si>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</si>
  <si>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</si>
  <si>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</si>
  <si>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</si>
  <si>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</si>
  <si>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</si>
  <si>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</si>
  <si>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</si>
  <si>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</si>
  <si>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</si>
  <si>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</si>
  <si>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</si>
  <si>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</si>
  <si>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</si>
  <si>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</si>
  <si>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</si>
  <si>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</si>
  <si>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</si>
  <si>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</si>
  <si>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</si>
  <si>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</si>
  <si>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</si>
  <si>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</si>
  <si>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</si>
  <si>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</si>
  <si>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</si>
  <si>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</si>
  <si>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</si>
  <si>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</si>
  <si>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</si>
  <si>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</si>
  <si>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</si>
  <si>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</si>
  <si>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</si>
  <si>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</si>
  <si>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</si>
  <si>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</si>
  <si>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</si>
  <si>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</si>
  <si>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</si>
  <si>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</si>
  <si>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</si>
  <si>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</si>
  <si>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</si>
  <si>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</si>
  <si>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</si>
  <si>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</si>
  <si>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</si>
  <si>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</si>
  <si>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</si>
  <si>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</si>
  <si>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</si>
  <si>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</si>
  <si>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</si>
  <si>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</si>
  <si>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</si>
  <si>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</si>
  <si>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</si>
  <si>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</si>
  <si>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</si>
  <si>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</si>
  <si>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</si>
  <si>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</si>
  <si>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</si>
  <si>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</si>
  <si>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</si>
  <si>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</si>
  <si>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</si>
  <si>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</si>
  <si>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</si>
  <si>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</si>
  <si>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</si>
  <si>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</si>
  <si>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</si>
  <si>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</si>
  <si>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</si>
  <si>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</si>
  <si>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</si>
  <si>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</si>
  <si>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</si>
  <si>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</si>
  <si>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</si>
  <si>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</si>
  <si>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</si>
  <si>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</si>
  <si>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</si>
  <si>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</si>
  <si>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</si>
  <si>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</si>
  <si>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</si>
  <si>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</si>
  <si>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</si>
  <si>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</si>
  <si>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</si>
  <si>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</si>
  <si>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</si>
  <si>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</si>
  <si>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</si>
  <si>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</si>
  <si>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</si>
  <si>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</si>
  <si>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</si>
  <si>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</si>
  <si>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</si>
  <si>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</si>
  <si>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</si>
  <si>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</si>
  <si>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</si>
  <si>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</si>
  <si>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</si>
  <si>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</si>
  <si>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</si>
  <si>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</si>
  <si>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</si>
  <si>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</si>
  <si>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</si>
  <si>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</si>
  <si>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</si>
  <si>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</si>
  <si>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</si>
  <si>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</si>
  <si>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</si>
  <si>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</si>
  <si>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</si>
  <si>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</si>
  <si>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</si>
  <si>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</si>
  <si>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</si>
  <si>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</si>
  <si>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</si>
  <si>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</si>
  <si>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</si>
  <si>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</si>
  <si>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</si>
  <si>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</si>
  <si>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</si>
  <si>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</si>
  <si>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</si>
  <si>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</si>
  <si>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</si>
  <si>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</si>
  <si>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</si>
  <si>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</si>
  <si>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</si>
  <si>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</si>
  <si>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</si>
  <si>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</si>
  <si>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</si>
  <si>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</si>
  <si>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</si>
  <si>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</si>
  <si>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</si>
  <si>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</si>
  <si>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</si>
  <si>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</si>
  <si>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</si>
  <si>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</si>
  <si>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</si>
  <si>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</si>
  <si>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</si>
  <si>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</si>
  <si>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</si>
  <si>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</si>
  <si>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</si>
  <si>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</si>
  <si>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</si>
  <si>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</si>
  <si>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</si>
  <si>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</si>
  <si>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</si>
  <si>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</si>
  <si>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</si>
  <si>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</si>
  <si>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</si>
  <si>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</si>
  <si>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</si>
  <si>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</si>
  <si>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</si>
  <si>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</si>
  <si>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</si>
  <si>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</si>
  <si>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</si>
  <si>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</si>
  <si>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</si>
  <si>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</si>
  <si>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</si>
  <si>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</si>
  <si>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</si>
  <si>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</si>
  <si>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</si>
  <si>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</si>
  <si>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</si>
  <si>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</si>
  <si>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</si>
  <si>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</si>
  <si>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</si>
  <si>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</si>
  <si>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</si>
  <si>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</si>
  <si>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</si>
  <si>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</si>
  <si>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</si>
  <si>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</si>
  <si>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</si>
  <si>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</si>
  <si>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</si>
  <si>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</si>
  <si>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</si>
  <si>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</si>
  <si>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</si>
  <si>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</si>
  <si>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</si>
  <si>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</si>
  <si>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</si>
  <si>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</si>
  <si>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</si>
  <si>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</si>
  <si>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</si>
  <si>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</si>
  <si>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</si>
  <si>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</si>
  <si>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</si>
  <si>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</si>
  <si>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</si>
  <si>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</si>
  <si>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</si>
  <si>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</si>
  <si>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</si>
  <si>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</si>
  <si>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</si>
  <si>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</si>
  <si>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</si>
  <si>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</si>
  <si>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</si>
  <si>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</si>
  <si>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</si>
  <si>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</si>
  <si>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</si>
  <si>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</si>
  <si>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</si>
  <si>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</si>
  <si>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</si>
  <si>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</si>
  <si>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</si>
  <si>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</si>
  <si>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</si>
  <si>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</si>
  <si>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</si>
  <si>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</si>
  <si>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</si>
  <si>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</si>
  <si>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</si>
  <si>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</si>
  <si>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</si>
  <si>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</si>
  <si>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</si>
  <si>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</si>
  <si>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</si>
  <si>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</si>
  <si>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</si>
  <si>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</si>
  <si>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</si>
  <si>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</si>
  <si>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</si>
  <si>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</si>
  <si>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</si>
  <si>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</si>
  <si>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</si>
  <si>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</si>
  <si>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</si>
  <si>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</si>
  <si>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</si>
  <si>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</si>
  <si>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</si>
  <si>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</si>
  <si>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</si>
  <si>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</si>
  <si>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</si>
  <si>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</si>
  <si>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</si>
  <si>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</si>
  <si>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</si>
  <si>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</si>
  <si>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</si>
  <si>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</si>
  <si>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</si>
  <si>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</si>
  <si>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</si>
  <si>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</si>
  <si>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</si>
  <si>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</si>
  <si>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</si>
  <si>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</si>
  <si>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</si>
  <si>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</si>
  <si>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</si>
  <si>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</si>
  <si>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</si>
  <si>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</si>
  <si>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</si>
  <si>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</si>
  <si>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</si>
  <si>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</si>
  <si>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</si>
  <si>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</si>
  <si>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</si>
  <si>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</si>
  <si>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</si>
  <si>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</si>
  <si>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</si>
  <si>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</si>
  <si>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</si>
  <si>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</si>
  <si>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</si>
  <si>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</si>
  <si>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</si>
  <si>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</si>
  <si>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</si>
  <si>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</si>
  <si>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</si>
  <si>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</si>
  <si>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</si>
  <si>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</si>
  <si>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</si>
  <si>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</si>
  <si>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</si>
  <si>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</si>
  <si>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</si>
  <si>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</si>
  <si>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</si>
  <si>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</si>
  <si>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</si>
  <si>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</si>
  <si>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</si>
  <si>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</si>
  <si>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</si>
  <si>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</si>
  <si>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</si>
  <si>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</si>
  <si>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</si>
  <si>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</si>
  <si>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</si>
  <si>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</si>
  <si>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</si>
  <si>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</si>
  <si>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</si>
  <si>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</si>
  <si>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</si>
  <si>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</si>
  <si>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</si>
  <si>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</si>
  <si>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</si>
  <si>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</si>
  <si>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</si>
  <si>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</si>
  <si>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</si>
  <si>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</si>
  <si>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</si>
  <si>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</si>
  <si>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</si>
  <si>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</si>
  <si>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</si>
  <si>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</si>
  <si>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</si>
  <si>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</si>
  <si>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</si>
  <si>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</si>
  <si>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</si>
  <si>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</si>
  <si>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</si>
  <si>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</si>
  <si>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</si>
  <si>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</si>
  <si>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</si>
  <si>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</si>
  <si>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</si>
  <si>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</si>
  <si>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</si>
  <si>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</si>
  <si>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</si>
  <si>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</si>
  <si>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</si>
  <si>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</si>
  <si>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</si>
  <si>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</si>
  <si>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</si>
  <si>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</si>
  <si>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</si>
  <si>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</si>
  <si>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</si>
  <si>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</si>
  <si>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</si>
  <si>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</si>
  <si>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</si>
  <si>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</si>
  <si>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</si>
  <si>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</si>
  <si>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</si>
  <si>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</si>
  <si>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</si>
  <si>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</si>
  <si>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</si>
  <si>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</si>
  <si>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</si>
  <si>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</si>
  <si>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</si>
  <si>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</si>
  <si>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</si>
  <si>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</si>
  <si>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</si>
  <si>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</si>
  <si>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</si>
  <si>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</si>
  <si>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</si>
  <si>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</si>
  <si>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</si>
  <si>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</si>
  <si>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</si>
  <si>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</si>
  <si>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</si>
  <si>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</si>
  <si>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</si>
  <si>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</si>
  <si>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</si>
  <si>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</si>
  <si>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</si>
  <si>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</si>
  <si>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</si>
  <si>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</si>
  <si>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</si>
  <si>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</si>
  <si>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</si>
  <si>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</si>
  <si>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</si>
  <si>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</si>
  <si>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</si>
  <si>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</si>
  <si>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</si>
  <si>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</si>
  <si>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</si>
  <si>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</si>
  <si>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</si>
  <si>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</si>
  <si>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</si>
  <si>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</si>
  <si>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</si>
  <si>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</si>
  <si>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</si>
  <si>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</si>
  <si>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</si>
  <si>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</si>
  <si>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</si>
  <si>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</si>
  <si>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</si>
  <si>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</si>
  <si>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</si>
  <si>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</si>
  <si>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</si>
  <si>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</si>
  <si>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</si>
  <si>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</si>
  <si>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</si>
  <si>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</si>
  <si>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</si>
  <si>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</si>
  <si>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</si>
  <si>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</si>
  <si>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</si>
  <si>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</si>
  <si>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</si>
  <si>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</si>
  <si>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</si>
  <si>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</si>
  <si>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</si>
  <si>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</si>
  <si>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</si>
  <si>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</si>
  <si>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</si>
  <si>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</si>
  <si>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</si>
  <si>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</si>
  <si>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</si>
  <si>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</si>
  <si>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</si>
  <si>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</si>
  <si>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</si>
  <si>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</si>
  <si>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</si>
  <si>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</si>
  <si>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</si>
  <si>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</si>
  <si>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</si>
  <si>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</si>
  <si>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</si>
  <si>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</si>
  <si>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</si>
  <si>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</si>
  <si>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</si>
  <si>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</si>
  <si>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</si>
  <si>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</si>
  <si>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</si>
  <si>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</si>
  <si>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</si>
  <si>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</si>
  <si>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</si>
  <si>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</si>
  <si>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</si>
  <si>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</si>
  <si>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</si>
  <si>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</si>
  <si>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</si>
  <si>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</si>
  <si>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</si>
  <si>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</si>
  <si>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</si>
  <si>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</si>
  <si>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</si>
  <si>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</si>
  <si>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</si>
  <si>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</si>
  <si>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</si>
  <si>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</si>
  <si>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</si>
  <si>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</si>
  <si>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</si>
  <si>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</si>
  <si>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</si>
  <si>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</si>
  <si>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</si>
  <si>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</si>
  <si>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</si>
  <si>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</si>
  <si>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</si>
  <si>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</si>
  <si>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</si>
  <si>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</si>
  <si>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</si>
  <si>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</si>
  <si>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</si>
  <si>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</si>
  <si>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</si>
  <si>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</si>
  <si>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</si>
  <si>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</si>
  <si>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</si>
  <si>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</si>
  <si>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</si>
  <si>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</si>
  <si>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</si>
  <si>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</si>
  <si>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</si>
  <si>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</si>
  <si>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</si>
  <si>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</si>
  <si>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</si>
  <si>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</si>
  <si>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</si>
  <si>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</si>
  <si>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</si>
  <si>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</si>
  <si>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</si>
  <si>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</si>
  <si>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</si>
  <si>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</si>
  <si>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</si>
  <si>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</si>
  <si>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</si>
  <si>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</si>
  <si>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</si>
  <si>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</si>
  <si>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</si>
  <si>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</si>
  <si>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</si>
  <si>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</si>
  <si>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</si>
  <si>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</si>
  <si>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</si>
  <si>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</si>
  <si>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</si>
  <si>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</si>
  <si>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</si>
  <si>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</si>
  <si>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</si>
  <si>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</si>
  <si>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</si>
  <si>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</si>
  <si>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</si>
  <si>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</si>
  <si>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</si>
  <si>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</si>
  <si>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</si>
  <si>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</si>
  <si>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</si>
  <si>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</si>
  <si>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</si>
  <si>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</si>
  <si>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</si>
  <si>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</si>
  <si>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</si>
  <si>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</si>
  <si>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</si>
  <si>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</si>
  <si>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</si>
  <si>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</si>
  <si>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</si>
  <si>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</si>
  <si>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</si>
  <si>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</si>
  <si>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</si>
  <si>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</si>
  <si>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</si>
  <si>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</si>
  <si>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</si>
  <si>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</si>
  <si>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</si>
  <si>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</si>
  <si>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</si>
  <si>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</si>
  <si>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</si>
  <si>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</si>
  <si>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</si>
  <si>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</si>
  <si>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</si>
  <si>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</si>
  <si>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</si>
  <si>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</si>
  <si>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</si>
  <si>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</si>
  <si>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</si>
  <si>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</si>
  <si>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</si>
  <si>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</si>
  <si>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</si>
  <si>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</si>
  <si>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</si>
  <si>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</si>
  <si>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</si>
  <si>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</si>
  <si>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</si>
  <si>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</si>
  <si>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</si>
  <si>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</si>
  <si>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</si>
  <si>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</si>
  <si>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</si>
  <si>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</si>
  <si>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</si>
  <si>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</si>
  <si>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</si>
  <si>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</si>
  <si>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</si>
  <si>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</si>
  <si>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</si>
  <si>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</si>
  <si>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</si>
  <si>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</si>
  <si>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</si>
  <si>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</si>
  <si>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</si>
  <si>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</si>
  <si>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</si>
  <si>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</si>
  <si>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</si>
  <si>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</si>
  <si>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</si>
  <si>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</si>
  <si>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</si>
  <si>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</si>
  <si>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</si>
  <si>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</si>
  <si>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</si>
  <si>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</si>
  <si>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</si>
  <si>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</si>
  <si>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</si>
  <si>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</si>
  <si>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</si>
  <si>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</si>
  <si>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</si>
  <si>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</si>
  <si>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</si>
  <si>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</si>
  <si>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</si>
  <si>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</si>
  <si>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</si>
  <si>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</si>
  <si>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</si>
  <si>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</si>
  <si>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</si>
  <si>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</si>
  <si>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</si>
  <si>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</si>
  <si>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</si>
  <si>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</si>
  <si>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</si>
  <si>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</si>
  <si>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</si>
  <si>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</si>
  <si>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</si>
  <si>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</si>
  <si>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</si>
  <si>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</si>
  <si>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</si>
  <si>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</si>
  <si>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</si>
  <si>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</si>
  <si>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</si>
  <si>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</si>
  <si>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</si>
  <si>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</si>
  <si>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</si>
  <si>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</si>
  <si>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</si>
  <si>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</si>
  <si>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</si>
  <si>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</si>
  <si>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</si>
  <si>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</si>
  <si>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</si>
  <si>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</si>
  <si>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</si>
  <si>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</si>
  <si>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</si>
  <si>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</si>
  <si>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</si>
  <si>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</si>
  <si>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</si>
  <si>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</si>
  <si>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</si>
  <si>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</si>
  <si>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</si>
  <si>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</si>
  <si>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</si>
  <si>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</si>
  <si>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</si>
  <si>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</si>
  <si>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</si>
  <si>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</si>
  <si>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</si>
  <si>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</si>
  <si>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</si>
  <si>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</si>
  <si>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</si>
  <si>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</si>
  <si>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</si>
  <si>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</si>
  <si>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</si>
  <si>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</si>
  <si>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</si>
  <si>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</si>
  <si>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</si>
  <si>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</si>
  <si>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</si>
  <si>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</si>
  <si>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</si>
  <si>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</si>
  <si>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</si>
  <si>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</si>
  <si>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</si>
  <si>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</si>
  <si>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</si>
  <si>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</si>
  <si>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</si>
  <si>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</si>
  <si>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</si>
  <si>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</si>
  <si>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</si>
  <si>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</si>
  <si>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</si>
  <si>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</si>
  <si>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</si>
  <si>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</si>
  <si>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</si>
  <si>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</si>
  <si>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</si>
  <si>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</si>
  <si>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</si>
  <si>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</si>
  <si>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</si>
  <si>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</si>
  <si>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</si>
  <si>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</si>
  <si>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</si>
  <si>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</si>
  <si>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</si>
  <si>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</si>
  <si>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</si>
  <si>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</si>
  <si>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</si>
  <si>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</si>
  <si>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</si>
  <si>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</si>
  <si>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</si>
  <si>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</si>
  <si>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</si>
  <si>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</si>
  <si>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</si>
  <si>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</si>
  <si>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</si>
  <si>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</si>
  <si>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</si>
  <si>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</si>
  <si>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</si>
  <si>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</si>
  <si>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</si>
  <si>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</si>
  <si>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</si>
  <si>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</si>
  <si>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</si>
  <si>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</si>
  <si>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</si>
  <si>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</si>
  <si>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</si>
  <si>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</si>
  <si>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</si>
  <si>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</si>
  <si>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</si>
  <si>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</si>
  <si>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</si>
  <si>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</si>
  <si>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</si>
  <si>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</si>
  <si>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</si>
  <si>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</si>
  <si>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</si>
  <si>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</si>
  <si>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</si>
  <si>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</si>
  <si>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</si>
  <si>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</si>
  <si>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</si>
  <si>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</si>
  <si>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</si>
  <si>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</si>
  <si>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</si>
  <si>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</si>
  <si>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</si>
  <si>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</si>
  <si>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</si>
  <si>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</si>
  <si>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</si>
  <si>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</si>
  <si>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</si>
  <si>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</si>
  <si>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</si>
  <si>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</si>
  <si>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</si>
  <si>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</si>
  <si>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</si>
  <si>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</si>
  <si>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</si>
  <si>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</si>
  <si>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</si>
  <si>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</si>
  <si>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</si>
  <si>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</si>
  <si>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</si>
  <si>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</si>
  <si>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</si>
  <si>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</si>
  <si>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</si>
  <si>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</si>
  <si>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</si>
  <si>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</si>
  <si>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</si>
  <si>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</si>
  <si>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</si>
  <si>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</si>
  <si>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</si>
  <si>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</si>
  <si>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</si>
  <si>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</si>
  <si>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</si>
  <si>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</si>
  <si>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</si>
  <si>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</si>
  <si>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</si>
  <si>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</si>
  <si>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</si>
  <si>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</si>
  <si>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</si>
  <si>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</si>
  <si>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</si>
  <si>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</si>
  <si>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</si>
  <si>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</si>
  <si>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</si>
  <si>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</si>
  <si>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</si>
  <si>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</si>
  <si>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</si>
  <si>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</si>
  <si>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</si>
  <si>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</si>
  <si>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</si>
  <si>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</si>
  <si>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</si>
  <si>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</si>
  <si>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</si>
  <si>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</si>
  <si>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</si>
  <si>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</si>
  <si>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</si>
  <si>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</si>
  <si>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</si>
  <si>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</si>
  <si>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</si>
  <si>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</si>
  <si>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</si>
  <si>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</si>
  <si>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</si>
  <si>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</si>
  <si>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</si>
  <si>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</si>
  <si>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</si>
  <si>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</si>
  <si>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</si>
  <si>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</si>
  <si>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</si>
  <si>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</si>
  <si>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</si>
  <si>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</si>
  <si>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</si>
  <si>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</si>
  <si>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</si>
  <si>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</si>
  <si>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</si>
  <si>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</si>
  <si>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</si>
  <si>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</si>
  <si>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</si>
  <si>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</si>
  <si>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</si>
  <si>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</si>
  <si>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</si>
  <si>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</si>
  <si>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</si>
  <si>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</si>
  <si>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</si>
  <si>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</si>
  <si>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</si>
  <si>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</si>
  <si>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</si>
  <si>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</si>
  <si>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</si>
  <si>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</si>
  <si>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</si>
  <si>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</si>
  <si>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</si>
  <si>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</si>
  <si>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</si>
  <si>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</si>
  <si>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</si>
  <si>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</si>
  <si>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</si>
  <si>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</si>
  <si>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</si>
  <si>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</si>
  <si>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</si>
  <si>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</si>
  <si>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</si>
  <si>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</si>
  <si>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</si>
  <si>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</si>
  <si>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</si>
  <si>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</si>
  <si>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</si>
  <si>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</si>
  <si>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</si>
  <si>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</si>
  <si>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</si>
  <si>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</si>
  <si>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</si>
  <si>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</si>
  <si>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</si>
  <si>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</si>
  <si>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</si>
  <si>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</si>
  <si>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</si>
  <si>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</si>
  <si>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</si>
  <si>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</si>
  <si>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</si>
  <si>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</si>
  <si>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</si>
  <si>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</si>
  <si>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</si>
  <si>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</si>
  <si>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</si>
  <si>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</si>
  <si>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</si>
  <si>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</si>
  <si>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</si>
  <si>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</si>
  <si>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</si>
  <si>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</si>
  <si>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</si>
  <si>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</si>
  <si>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</si>
  <si>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</si>
  <si>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</si>
  <si>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</si>
  <si>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</si>
  <si>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</si>
  <si>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</si>
  <si>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</si>
  <si>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</si>
  <si>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</si>
  <si>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</si>
  <si>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</si>
  <si>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</si>
  <si>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</si>
  <si>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</si>
  <si>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</si>
  <si>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</si>
  <si>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</si>
  <si>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</si>
  <si>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</si>
  <si>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</si>
  <si>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</si>
  <si>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</si>
  <si>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</si>
  <si>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</si>
  <si>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</si>
  <si>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</si>
  <si>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</si>
  <si>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</si>
  <si>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</si>
  <si>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</si>
  <si>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</si>
  <si>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</si>
  <si>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</si>
  <si>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</si>
  <si>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</si>
  <si>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</si>
  <si>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</si>
  <si>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</si>
  <si>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</si>
  <si>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</si>
  <si>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</si>
  <si>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</si>
  <si>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</si>
  <si>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</si>
  <si>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</si>
  <si>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</si>
  <si>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</si>
  <si>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</si>
  <si>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</si>
  <si>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</si>
  <si>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</si>
  <si>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</si>
  <si>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</si>
  <si>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</si>
  <si>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</si>
  <si>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</si>
  <si>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</si>
  <si>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</si>
  <si>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</si>
  <si>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</si>
  <si>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</si>
  <si>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</si>
  <si>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</si>
  <si>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</si>
  <si>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</si>
  <si>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</si>
  <si>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</si>
  <si>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</si>
  <si>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</si>
  <si>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</si>
  <si>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</si>
  <si>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</si>
  <si>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</si>
  <si>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</si>
  <si>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</si>
  <si>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</si>
  <si>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</si>
  <si>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</si>
  <si>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</si>
  <si>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</si>
  <si>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</si>
  <si>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</si>
  <si>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</si>
  <si>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</si>
  <si>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</si>
  <si>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</si>
  <si>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</si>
  <si>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</si>
  <si>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</si>
  <si>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</si>
  <si>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</si>
  <si>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</si>
  <si>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</si>
  <si>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</si>
  <si>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</si>
  <si>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</si>
  <si>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</si>
  <si>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</si>
  <si>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</si>
  <si>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</si>
  <si>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</si>
  <si>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</si>
  <si>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</si>
  <si>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</si>
  <si>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</si>
  <si>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</si>
  <si>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</si>
  <si>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</si>
  <si>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</si>
  <si>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</si>
  <si>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</si>
  <si>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</si>
  <si>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</si>
  <si>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</si>
  <si>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</si>
  <si>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</si>
  <si>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</si>
  <si>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</si>
  <si>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</si>
  <si>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</si>
  <si>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</si>
  <si>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</si>
  <si>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</si>
  <si>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</si>
  <si>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</si>
  <si>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</si>
  <si>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</si>
  <si>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</si>
  <si>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</si>
  <si>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</si>
  <si>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</si>
  <si>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</si>
  <si>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</si>
  <si>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</si>
  <si>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</si>
  <si>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</si>
  <si>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</si>
  <si>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</si>
  <si>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</si>
  <si>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</si>
  <si>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</si>
  <si>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</si>
  <si>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</si>
  <si>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</si>
  <si>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</si>
  <si>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</si>
  <si>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</si>
  <si>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</si>
  <si>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</si>
  <si>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</si>
  <si>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</si>
  <si>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</si>
  <si>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</si>
  <si>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</si>
  <si>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</si>
  <si>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</si>
  <si>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</si>
  <si>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</si>
  <si>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</si>
  <si>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</si>
  <si>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</si>
  <si>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</si>
  <si>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</si>
  <si>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</si>
  <si>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</si>
  <si>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</si>
  <si>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</si>
  <si>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</si>
  <si>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</si>
  <si>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</si>
  <si>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</si>
  <si>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</si>
  <si>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</si>
  <si>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</si>
  <si>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</si>
  <si>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</si>
  <si>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</si>
  <si>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</si>
  <si>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</si>
  <si>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</si>
  <si>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</si>
  <si>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</si>
  <si>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</si>
  <si>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</si>
  <si>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</si>
  <si>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</si>
  <si>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</si>
  <si>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</si>
  <si>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</si>
  <si>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</si>
  <si>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</si>
  <si>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</si>
  <si>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</si>
  <si>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</si>
  <si>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</si>
  <si>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</si>
  <si>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</si>
  <si>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</si>
  <si>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</si>
  <si>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</si>
  <si>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</si>
  <si>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</si>
  <si>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</si>
  <si>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</si>
  <si>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</si>
  <si>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</si>
  <si>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</si>
  <si>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</si>
  <si>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</si>
  <si>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</si>
  <si>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</si>
  <si>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</si>
  <si>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</si>
  <si>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</si>
  <si>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</si>
  <si>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</si>
  <si>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</si>
  <si>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</si>
  <si>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</si>
  <si>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</si>
  <si>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</si>
  <si>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</si>
  <si>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</si>
  <si>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</si>
  <si>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</si>
  <si>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</si>
  <si>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</si>
  <si>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</si>
  <si>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</si>
  <si>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</si>
  <si>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</si>
  <si>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</si>
  <si>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</si>
  <si>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</si>
  <si>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</si>
  <si>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</si>
  <si>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</si>
  <si>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</si>
  <si>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</si>
  <si>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</si>
  <si>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</si>
  <si>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</si>
  <si>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</si>
  <si>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</si>
  <si>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</si>
  <si>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</si>
  <si>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</si>
  <si>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</si>
  <si>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</si>
  <si>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</si>
  <si>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</si>
  <si>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</si>
  <si>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</si>
  <si>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</si>
  <si>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</si>
  <si>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</si>
  <si>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</si>
  <si>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</si>
  <si>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</si>
  <si>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</si>
  <si>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</si>
  <si>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</si>
  <si>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</si>
  <si>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</si>
  <si>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</si>
  <si>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</si>
  <si>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</si>
  <si>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</si>
  <si>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</si>
  <si>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</si>
  <si>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</si>
  <si>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</si>
  <si>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</si>
  <si>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</si>
  <si>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</si>
  <si>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</si>
  <si>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</si>
  <si>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</si>
  <si>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</si>
  <si>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</si>
  <si>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</si>
  <si>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</si>
  <si>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</si>
  <si>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</si>
  <si>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</si>
  <si>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</si>
  <si>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</si>
  <si>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</si>
  <si>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</si>
  <si>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</si>
  <si>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</si>
  <si>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</si>
  <si>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</si>
  <si>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</si>
  <si>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</si>
  <si>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</si>
  <si>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</si>
  <si>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</si>
  <si>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</si>
  <si>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</si>
  <si>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</si>
  <si>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</si>
  <si>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</si>
  <si>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</si>
  <si>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</si>
  <si>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</si>
  <si>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</si>
  <si>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</si>
  <si>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</si>
  <si>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</si>
  <si>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</si>
  <si>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</si>
  <si>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</si>
  <si>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</si>
  <si>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</si>
  <si>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</si>
  <si>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</si>
  <si>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</si>
  <si>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</si>
  <si>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</si>
  <si>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</si>
  <si>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</si>
  <si>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</si>
  <si>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</si>
  <si>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</si>
  <si>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</si>
  <si>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</si>
  <si>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</si>
  <si>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</si>
  <si>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</si>
  <si>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</si>
  <si>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</si>
  <si>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</si>
  <si>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</si>
  <si>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</si>
  <si>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</si>
  <si>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</si>
  <si>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</si>
  <si>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</si>
  <si>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</si>
  <si>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</si>
  <si>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</si>
  <si>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</si>
  <si>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</si>
  <si>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</si>
  <si>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</si>
  <si>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</si>
  <si>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</si>
  <si>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</si>
  <si>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</si>
  <si>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</si>
  <si>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</si>
  <si>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</si>
  <si>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</si>
  <si>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</si>
  <si>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</si>
  <si>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</si>
  <si>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</si>
  <si>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</si>
  <si>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</si>
  <si>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</si>
  <si>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</si>
  <si>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</si>
  <si>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</si>
  <si>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</si>
  <si>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</si>
  <si>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</si>
  <si>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</si>
  <si>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</si>
  <si>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</si>
  <si>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</si>
  <si>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</si>
  <si>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</si>
  <si>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</si>
  <si>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</si>
  <si>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</si>
  <si>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</si>
  <si>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</si>
  <si>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</si>
  <si>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</si>
  <si>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</si>
  <si>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</si>
  <si>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</si>
  <si>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</si>
  <si>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</si>
  <si>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</si>
  <si>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</si>
  <si>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</si>
  <si>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</si>
  <si>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</si>
  <si>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</si>
  <si>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</si>
  <si>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</si>
  <si>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</si>
  <si>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</si>
  <si>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</si>
  <si>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</si>
  <si>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</si>
  <si>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</si>
  <si>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</si>
  <si>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</si>
  <si>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</si>
  <si>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</si>
  <si>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</si>
  <si>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</si>
  <si>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</si>
  <si>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</si>
  <si>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</si>
  <si>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</si>
  <si>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</si>
  <si>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</si>
  <si>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</si>
  <si>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</si>
  <si>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</si>
  <si>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</si>
  <si>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</si>
  <si>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</si>
  <si>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</si>
  <si>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</si>
  <si>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</si>
  <si>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</si>
  <si>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</si>
  <si>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</si>
  <si>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</si>
  <si>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</si>
  <si>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</si>
  <si>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</si>
  <si>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</si>
  <si>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</si>
  <si>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</si>
  <si>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</si>
  <si>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</si>
  <si>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</si>
  <si>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</si>
  <si>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</si>
  <si>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</si>
  <si>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</si>
  <si>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</si>
  <si>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</si>
  <si>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</si>
  <si>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</si>
  <si>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</si>
  <si>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</si>
  <si>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</si>
  <si>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</si>
  <si>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</si>
  <si>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</si>
  <si>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</si>
  <si>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</si>
  <si>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</si>
  <si>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</si>
  <si>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</si>
  <si>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</si>
  <si>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</si>
  <si>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</si>
  <si>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</si>
  <si>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</si>
  <si>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</si>
  <si>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</si>
  <si>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</si>
  <si>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</si>
  <si>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</si>
  <si>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</si>
  <si>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</si>
  <si>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</si>
  <si>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</si>
  <si>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</si>
  <si>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</si>
  <si>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</si>
  <si>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</si>
  <si>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</si>
  <si>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</si>
  <si>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</si>
  <si>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</si>
  <si>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</si>
  <si>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</si>
  <si>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</si>
  <si>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</si>
  <si>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</si>
  <si>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</si>
  <si>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</si>
  <si>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</si>
  <si>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</si>
  <si>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</si>
  <si>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</si>
  <si>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</si>
  <si>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</si>
  <si>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</si>
  <si>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</si>
  <si>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</si>
  <si>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</si>
  <si>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</si>
  <si>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</si>
  <si>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</si>
  <si>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</si>
  <si>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</si>
  <si>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</si>
  <si>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</si>
  <si>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</si>
  <si>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</si>
  <si>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</si>
  <si>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</si>
  <si>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</si>
  <si>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</si>
  <si>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</si>
  <si>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</si>
  <si>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</si>
  <si>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</si>
  <si>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</si>
  <si>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</si>
  <si>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</si>
  <si>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</si>
  <si>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</si>
  <si>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</si>
  <si>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</si>
  <si>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</si>
  <si>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</si>
  <si>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</si>
  <si>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</si>
  <si>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</si>
  <si>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</si>
  <si>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</si>
  <si>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</si>
  <si>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</si>
  <si>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</si>
  <si>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</si>
  <si>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</si>
  <si>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</si>
  <si>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</si>
  <si>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</si>
  <si>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</si>
  <si>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</si>
  <si>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</si>
  <si>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</si>
  <si>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</si>
  <si>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</si>
  <si>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</si>
  <si>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</si>
  <si>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</si>
  <si>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</si>
  <si>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</si>
  <si>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</si>
  <si>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</si>
  <si>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</si>
  <si>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</si>
  <si>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</si>
  <si>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</si>
  <si>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</si>
  <si>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</si>
  <si>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</si>
  <si>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</si>
  <si>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</si>
  <si>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</si>
  <si>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</si>
  <si>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</si>
  <si>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</si>
  <si>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</si>
  <si>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</si>
  <si>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</si>
  <si>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</si>
  <si>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</si>
  <si>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</si>
  <si>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</si>
  <si>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</si>
  <si>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</si>
  <si>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</si>
  <si>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</si>
  <si>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</si>
  <si>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</si>
  <si>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</si>
  <si>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</si>
  <si>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</si>
  <si>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</si>
  <si>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</si>
  <si>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</si>
  <si>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</si>
  <si>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</si>
  <si>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</si>
  <si>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</si>
  <si>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</si>
  <si>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</si>
  <si>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</si>
  <si>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</si>
  <si>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</si>
  <si>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</si>
  <si>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</si>
  <si>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</si>
  <si>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</si>
  <si>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</si>
  <si>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</si>
  <si>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</si>
  <si>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</si>
  <si>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</si>
  <si>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</si>
  <si>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</si>
  <si>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</si>
  <si>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</si>
  <si>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</si>
  <si>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</si>
  <si>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</si>
  <si>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</si>
  <si>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</si>
  <si>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</si>
  <si>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</si>
  <si>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</si>
  <si>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</si>
  <si>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</si>
  <si>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</si>
  <si>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</si>
  <si>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</si>
  <si>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</si>
  <si>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</si>
  <si>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</si>
  <si>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</si>
  <si>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</si>
  <si>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</si>
  <si>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</si>
  <si>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</si>
  <si>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</si>
  <si>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</si>
  <si>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</si>
  <si>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</si>
  <si>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</si>
  <si>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</si>
  <si>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</si>
  <si>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</si>
  <si>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</si>
  <si>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</si>
  <si>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</si>
  <si>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</si>
  <si>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</si>
  <si>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</si>
  <si>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</si>
  <si>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</si>
  <si>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</si>
  <si>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</si>
  <si>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</si>
  <si>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</si>
  <si>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</si>
  <si>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</si>
  <si>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</si>
  <si>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</si>
  <si>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</si>
  <si>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</si>
  <si>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</si>
  <si>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</si>
  <si>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</si>
  <si>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</si>
  <si>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</si>
  <si>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</si>
  <si>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</si>
  <si>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</si>
  <si>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</si>
  <si>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</si>
  <si>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</si>
  <si>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</si>
  <si>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</si>
  <si>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</si>
  <si>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</si>
  <si>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</si>
  <si>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</si>
  <si>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</si>
  <si>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</si>
  <si>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</si>
  <si>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</si>
  <si>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</si>
  <si>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</si>
  <si>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</si>
  <si>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</si>
  <si>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</si>
  <si>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</si>
  <si>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</si>
  <si>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</si>
  <si>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</si>
  <si>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</si>
  <si>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</si>
  <si>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</si>
  <si>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</si>
  <si>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</si>
  <si>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</si>
  <si>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</si>
  <si>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</si>
  <si>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</si>
  <si>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</si>
  <si>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</si>
  <si>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</si>
  <si>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</si>
  <si>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</si>
  <si>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</si>
  <si>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</si>
  <si>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</si>
  <si>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</si>
  <si>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</si>
  <si>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</si>
  <si>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</si>
  <si>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</si>
  <si>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</si>
  <si>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</si>
  <si>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</si>
  <si>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</si>
  <si>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</si>
  <si>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</si>
  <si>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</si>
  <si>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</si>
  <si>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</si>
  <si>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</si>
  <si>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</si>
  <si>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</si>
  <si>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</si>
  <si>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</si>
  <si>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</si>
  <si>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</si>
  <si>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</si>
  <si>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</si>
  <si>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</si>
  <si>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</si>
  <si>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</si>
  <si>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</si>
  <si>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</si>
  <si>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</si>
  <si>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</si>
  <si>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</si>
  <si>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</si>
  <si>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</si>
  <si>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</si>
  <si>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</si>
  <si>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</si>
  <si>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</si>
  <si>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</si>
  <si>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</si>
  <si>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</si>
  <si>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</si>
  <si>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</si>
  <si>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</si>
  <si>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</si>
  <si>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</si>
  <si>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</si>
  <si>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</si>
  <si>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</si>
  <si>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</si>
  <si>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</si>
  <si>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</si>
  <si>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</si>
  <si>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</si>
  <si>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</si>
  <si>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</si>
  <si>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</si>
  <si>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</si>
  <si>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</si>
  <si>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</si>
  <si>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</si>
  <si>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</si>
  <si>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</si>
  <si>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</si>
  <si>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</si>
  <si>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</si>
  <si>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</si>
  <si>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</si>
  <si>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</si>
  <si>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</si>
  <si>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</si>
  <si>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</si>
  <si>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</si>
  <si>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</si>
  <si>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</si>
  <si>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</si>
  <si>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</si>
  <si>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</si>
  <si>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</si>
  <si>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</si>
  <si>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</si>
  <si>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</si>
  <si>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</si>
  <si>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</si>
  <si>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</si>
  <si>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</si>
  <si>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</si>
  <si>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</si>
  <si>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</si>
  <si>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</si>
  <si>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</si>
  <si>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</si>
  <si>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</si>
  <si>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</si>
  <si>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</si>
  <si>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</si>
  <si>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</si>
  <si>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</si>
  <si>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</si>
  <si>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</si>
  <si>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</si>
  <si>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</si>
  <si>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</si>
  <si>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</si>
  <si>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</si>
  <si>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</si>
  <si>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</si>
  <si>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</si>
  <si>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</si>
  <si>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</si>
  <si>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</si>
  <si>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</si>
  <si>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</si>
  <si>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</si>
  <si>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</si>
  <si>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</si>
  <si>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</si>
  <si>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</si>
  <si>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</si>
  <si>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</si>
  <si>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</si>
  <si>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</si>
  <si>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</si>
  <si>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</si>
  <si>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</si>
  <si>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</si>
  <si>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</si>
  <si>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</si>
  <si>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</si>
  <si>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</si>
  <si>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</si>
  <si>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</si>
  <si>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</si>
  <si>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</si>
  <si>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</si>
  <si>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</si>
  <si>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</si>
  <si>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</si>
  <si>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</si>
  <si>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</si>
  <si>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</si>
  <si>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</si>
  <si>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</si>
  <si>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</si>
  <si>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</si>
  <si>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</si>
  <si>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</si>
  <si>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</si>
  <si>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</si>
  <si>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</si>
  <si>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</si>
  <si>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</si>
  <si>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</si>
  <si>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</si>
  <si>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</si>
  <si>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</si>
  <si>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</si>
  <si>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</si>
  <si>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</si>
  <si>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</si>
  <si>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</si>
  <si>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</si>
  <si>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</si>
  <si>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</si>
  <si>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</si>
  <si>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</si>
  <si>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</si>
  <si>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</si>
  <si>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</si>
  <si>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</si>
  <si>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</si>
  <si>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</si>
  <si>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</si>
  <si>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</si>
  <si>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</si>
  <si>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</si>
  <si>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</si>
  <si>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</si>
  <si>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</si>
  <si>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</si>
  <si>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</si>
  <si>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</si>
  <si>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</si>
  <si>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</si>
  <si>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</si>
  <si>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</si>
  <si>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</si>
  <si>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</si>
  <si>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</si>
  <si>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</si>
  <si>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</si>
  <si>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</si>
  <si>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</si>
  <si>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</si>
  <si>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</si>
  <si>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</si>
  <si>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</si>
  <si>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</si>
  <si>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</si>
  <si>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</si>
  <si>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</si>
  <si>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</si>
  <si>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</si>
  <si>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</si>
  <si>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</si>
  <si>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</si>
  <si>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</si>
  <si>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</si>
  <si>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</si>
  <si>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</si>
  <si>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</si>
  <si>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</si>
  <si>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</si>
  <si>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</si>
  <si>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</si>
  <si>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</si>
  <si>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</si>
  <si>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</si>
  <si>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</si>
  <si>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</si>
  <si>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</si>
  <si>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</si>
  <si>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</si>
  <si>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</si>
  <si>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</si>
  <si>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</si>
  <si>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</si>
  <si>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</si>
  <si>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</si>
  <si>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</si>
  <si>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</si>
  <si>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</si>
  <si>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</si>
  <si>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</si>
  <si>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</si>
  <si>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</si>
  <si>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</si>
  <si>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</si>
  <si>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</si>
  <si>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</si>
  <si>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</si>
  <si>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</si>
  <si>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</si>
  <si>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</si>
  <si>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</si>
  <si>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</si>
  <si>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</si>
  <si>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</si>
  <si>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</si>
  <si>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</si>
  <si>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</si>
  <si>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</si>
  <si>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</si>
  <si>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</si>
  <si>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</si>
  <si>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</si>
  <si>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</si>
  <si>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</si>
  <si>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</si>
  <si>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</si>
  <si>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</si>
  <si>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</si>
  <si>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</si>
  <si>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</si>
  <si>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</si>
  <si>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</si>
  <si>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</si>
  <si>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</si>
  <si>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</si>
  <si>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</si>
  <si>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</si>
  <si>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</si>
  <si>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</si>
  <si>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</si>
  <si>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</si>
  <si>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</si>
  <si>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</si>
  <si>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</si>
  <si>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</si>
  <si>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</si>
  <si>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</si>
  <si>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</si>
  <si>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</si>
  <si>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</si>
  <si>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</si>
  <si>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</si>
  <si>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</si>
  <si>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</si>
  <si>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</si>
  <si>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</si>
  <si>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</si>
  <si>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</si>
  <si>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</si>
  <si>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</si>
  <si>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</si>
  <si>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</si>
  <si>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</si>
  <si>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</si>
  <si>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</si>
  <si>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</si>
  <si>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</si>
  <si>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</si>
  <si>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</si>
  <si>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</si>
  <si>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</si>
  <si>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</si>
  <si>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</si>
  <si>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</si>
  <si>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</si>
  <si>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</si>
  <si>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</si>
  <si>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</si>
  <si>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</si>
  <si>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</si>
  <si>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</si>
  <si>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</si>
  <si>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</si>
  <si>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</si>
  <si>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</si>
  <si>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</si>
  <si>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</si>
  <si>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</si>
  <si>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</si>
  <si>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</si>
  <si>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</si>
  <si>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</si>
  <si>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</si>
  <si>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</si>
  <si>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</si>
  <si>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</si>
  <si>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</si>
  <si>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</si>
  <si>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</si>
  <si>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</si>
  <si>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</si>
  <si>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</si>
  <si>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</si>
  <si>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</si>
  <si>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</si>
  <si>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</si>
  <si>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</si>
  <si>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</si>
  <si>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</si>
  <si>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</si>
  <si>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</si>
  <si>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</si>
  <si>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</si>
  <si>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</si>
  <si>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</si>
  <si>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</si>
  <si>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</si>
  <si>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</si>
  <si>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</si>
  <si>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</si>
  <si>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</si>
  <si>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</si>
  <si>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</si>
  <si>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</si>
  <si>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</si>
  <si>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</si>
  <si>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</si>
  <si>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</si>
  <si>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</si>
  <si>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</si>
  <si>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</si>
  <si>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</si>
  <si>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</si>
  <si>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</si>
  <si>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</si>
  <si>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</si>
  <si>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</si>
  <si>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</si>
  <si>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</si>
  <si>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</si>
  <si>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</si>
  <si>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</si>
  <si>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</si>
  <si>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</si>
  <si>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</si>
  <si>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</si>
  <si>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</si>
  <si>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</si>
  <si>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</si>
  <si>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</si>
  <si>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</si>
  <si>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</si>
  <si>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</si>
  <si>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</si>
  <si>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</si>
  <si>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</si>
  <si>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</si>
  <si>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</si>
  <si>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</si>
  <si>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</si>
  <si>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</si>
  <si>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</si>
  <si>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</si>
  <si>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</si>
  <si>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</si>
  <si>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</si>
  <si>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</si>
  <si>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</si>
  <si>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</si>
  <si>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</si>
  <si>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</si>
  <si>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</si>
  <si>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</si>
  <si>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</si>
  <si>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</si>
  <si>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</si>
  <si>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</si>
  <si>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</si>
  <si>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</si>
  <si>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</si>
  <si>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</si>
  <si>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</si>
  <si>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</si>
  <si>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</si>
  <si>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</si>
  <si>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</si>
  <si>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</si>
  <si>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</si>
  <si>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</si>
  <si>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</si>
  <si>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</si>
  <si>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</si>
  <si>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</si>
  <si>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</si>
  <si>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</si>
  <si>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</si>
  <si>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</si>
  <si>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</si>
  <si>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</si>
  <si>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</si>
  <si>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</si>
  <si>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</si>
  <si>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</si>
  <si>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</si>
  <si>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</si>
  <si>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</si>
  <si>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</si>
  <si>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</si>
  <si>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</si>
  <si>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</si>
  <si>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</si>
  <si>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</si>
  <si>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</si>
  <si>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</si>
  <si>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</si>
  <si>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</si>
  <si>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</si>
  <si>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</si>
  <si>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</si>
  <si>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</si>
  <si>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</si>
  <si>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</si>
  <si>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</si>
  <si>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</si>
  <si>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</si>
  <si>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</si>
  <si>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</si>
  <si>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</si>
  <si>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</si>
  <si>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</si>
  <si>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</si>
  <si>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</si>
  <si>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</si>
  <si>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</si>
  <si>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</si>
  <si>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</si>
  <si>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</si>
  <si>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</si>
  <si>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</si>
  <si>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</si>
  <si>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</si>
  <si>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</si>
  <si>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</si>
  <si>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</si>
  <si>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</si>
  <si>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</si>
  <si>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</si>
  <si>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</si>
  <si>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</si>
  <si>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</si>
  <si>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</si>
  <si>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</si>
  <si>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</si>
  <si>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</si>
  <si>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</si>
  <si>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</si>
  <si>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</si>
  <si>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</si>
  <si>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</si>
  <si>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</si>
  <si>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</si>
  <si>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</si>
  <si>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</si>
  <si>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</si>
  <si>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</si>
  <si>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</si>
  <si>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</si>
  <si>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</si>
  <si>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</si>
  <si>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</si>
  <si>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</si>
  <si>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</si>
  <si>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</si>
  <si>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</si>
  <si>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</si>
  <si>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</si>
  <si>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</si>
  <si>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</si>
  <si>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</si>
  <si>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</si>
  <si>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</si>
  <si>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</si>
  <si>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</si>
  <si>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</si>
  <si>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</si>
  <si>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</si>
  <si>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</si>
  <si>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</si>
  <si>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</si>
  <si>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</si>
  <si>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</si>
  <si>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</si>
  <si>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</si>
  <si>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</si>
  <si>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</si>
  <si>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</si>
  <si>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</si>
  <si>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</si>
  <si>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</si>
  <si>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</si>
  <si>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</si>
  <si>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</si>
  <si>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</si>
  <si>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</si>
  <si>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</si>
  <si>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</si>
  <si>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</si>
  <si>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</si>
  <si>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</si>
  <si>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</si>
  <si>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</si>
  <si>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</si>
  <si>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</si>
  <si>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</si>
  <si>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</si>
  <si>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</si>
  <si>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</si>
  <si>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</si>
  <si>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</si>
  <si>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</si>
  <si>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</si>
  <si>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</si>
  <si>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</si>
  <si>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</si>
  <si>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</si>
  <si>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</si>
  <si>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</si>
  <si>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</si>
  <si>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</si>
  <si>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</si>
  <si>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</si>
  <si>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</si>
  <si>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</si>
  <si>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</si>
  <si>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</si>
  <si>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</si>
  <si>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</si>
  <si>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</si>
  <si>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</si>
  <si>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</si>
  <si>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</si>
  <si>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</si>
  <si>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</si>
  <si>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</si>
  <si>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</si>
  <si>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</si>
  <si>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</si>
  <si>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</si>
  <si>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</si>
  <si>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</si>
  <si>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</si>
  <si>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</si>
  <si>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</si>
  <si>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</si>
  <si>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</si>
  <si>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</si>
  <si>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</si>
  <si>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</si>
  <si>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</si>
  <si>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</si>
  <si>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</si>
  <si>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</si>
  <si>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</si>
  <si>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</si>
  <si>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</si>
  <si>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</si>
  <si>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</si>
  <si>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</si>
  <si>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</si>
  <si>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</si>
  <si>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</si>
  <si>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</si>
  <si>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</si>
  <si>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</si>
  <si>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</si>
  <si>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</si>
  <si>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</si>
  <si>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</si>
  <si>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</si>
  <si>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</si>
  <si>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</si>
  <si>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</si>
  <si>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</si>
  <si>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</si>
  <si>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</si>
  <si>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</si>
  <si>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</si>
  <si>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</si>
  <si>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</si>
  <si>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</si>
  <si>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</si>
  <si>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</si>
  <si>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</si>
  <si>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</si>
  <si>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</si>
  <si>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</si>
  <si>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</si>
  <si>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</si>
  <si>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</si>
  <si>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</si>
  <si>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</si>
  <si>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</si>
  <si>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</si>
  <si>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</si>
  <si>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</si>
  <si>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</si>
  <si>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</si>
  <si>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</si>
  <si>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</si>
  <si>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</si>
  <si>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</si>
  <si>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</si>
  <si>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</si>
  <si>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</si>
  <si>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</si>
  <si>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</si>
  <si>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</si>
  <si>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</si>
  <si>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</si>
  <si>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</si>
  <si>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</si>
  <si>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</si>
  <si>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</si>
  <si>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</si>
  <si>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</si>
  <si>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</si>
  <si>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</si>
  <si>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</si>
  <si>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</si>
  <si>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</si>
  <si>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</si>
  <si>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</si>
  <si>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</si>
  <si>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</si>
  <si>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</si>
  <si>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</si>
  <si>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</si>
  <si>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</si>
  <si>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</si>
  <si>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</si>
  <si>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</si>
  <si>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</si>
  <si>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</si>
  <si>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</si>
  <si>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</si>
  <si>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</si>
  <si>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</si>
  <si>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</si>
  <si>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</si>
  <si>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</si>
  <si>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</si>
  <si>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</si>
  <si>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</si>
  <si>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</si>
  <si>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</si>
  <si>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</si>
  <si>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</si>
  <si>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</si>
  <si>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</si>
  <si>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</si>
  <si>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</si>
  <si>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</si>
  <si>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</si>
  <si>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</si>
  <si>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</si>
  <si>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</si>
  <si>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</si>
  <si>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</si>
  <si>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</si>
  <si>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</si>
  <si>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</si>
  <si>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</si>
  <si>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</si>
  <si>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</si>
  <si>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</si>
  <si>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</si>
  <si>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</si>
  <si>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</si>
  <si>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</si>
  <si>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</si>
  <si>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</si>
  <si>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</si>
  <si>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</si>
  <si>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</si>
  <si>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</si>
  <si>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</si>
  <si>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</si>
  <si>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</si>
  <si>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</si>
  <si>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</si>
  <si>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</si>
  <si>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</si>
  <si>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</si>
  <si>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</si>
  <si>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</si>
  <si>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</si>
  <si>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</si>
  <si>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</si>
  <si>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</si>
  <si>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</si>
  <si>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</si>
  <si>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</si>
  <si>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</si>
  <si>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</si>
  <si>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</si>
  <si>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</si>
  <si>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</si>
  <si>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</si>
  <si>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</si>
  <si>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</si>
  <si>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</si>
  <si>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</si>
  <si>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</si>
  <si>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</si>
  <si>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</si>
  <si>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</si>
  <si>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</si>
  <si>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</si>
  <si>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</si>
  <si>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</si>
  <si>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</si>
  <si>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</si>
  <si>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</si>
  <si>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</si>
  <si>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</si>
  <si>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</si>
  <si>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</si>
  <si>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</si>
  <si>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</si>
  <si>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</si>
  <si>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</si>
  <si>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</si>
  <si>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</si>
  <si>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</si>
  <si>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</si>
  <si>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</si>
  <si>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</si>
  <si>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</si>
  <si>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</si>
  <si>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</si>
  <si>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</si>
  <si>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</si>
  <si>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</si>
  <si>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</si>
  <si>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</si>
  <si>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</si>
  <si>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</si>
  <si>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</si>
  <si>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</si>
  <si>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</si>
  <si>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</si>
  <si>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</si>
  <si>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</si>
  <si>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</si>
  <si>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</si>
  <si>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</si>
  <si>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</si>
  <si>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</si>
  <si>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</si>
  <si>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</si>
  <si>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</si>
  <si>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</si>
  <si>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</si>
  <si>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</si>
  <si>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</si>
  <si>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</si>
  <si>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</si>
  <si>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</si>
  <si>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</si>
  <si>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</si>
  <si>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</si>
  <si>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</si>
  <si>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</si>
  <si>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</si>
  <si>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</si>
  <si>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</si>
  <si>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</si>
  <si>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</si>
  <si>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</si>
  <si>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</si>
  <si>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</si>
  <si>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</si>
  <si>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</si>
  <si>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</si>
  <si>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</si>
  <si>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</si>
  <si>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</si>
  <si>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</si>
  <si>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</si>
  <si>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</si>
  <si>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</si>
  <si>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</si>
  <si>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</si>
  <si>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</si>
  <si>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</si>
  <si>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</si>
  <si>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</si>
  <si>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</si>
  <si>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</si>
  <si>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</si>
  <si>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</si>
  <si>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</si>
  <si>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</si>
  <si>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</si>
  <si>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</si>
  <si>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</si>
  <si>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</si>
  <si>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</si>
  <si>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</si>
  <si>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</si>
  <si>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</si>
  <si>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</si>
  <si>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</si>
  <si>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</si>
  <si>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</si>
  <si>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</si>
  <si>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</si>
  <si>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</si>
  <si>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</si>
  <si>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</si>
  <si>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</si>
  <si>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</si>
  <si>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</si>
  <si>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</si>
  <si>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</si>
  <si>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</si>
  <si>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</si>
  <si>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</si>
  <si>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</si>
  <si>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</si>
  <si>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</si>
  <si>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</si>
  <si>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</si>
  <si>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</si>
  <si>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</si>
  <si>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</si>
  <si>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</si>
  <si>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</si>
  <si>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</si>
  <si>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</si>
  <si>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</si>
  <si>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</si>
  <si>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</si>
  <si>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</si>
  <si>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</si>
  <si>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</si>
  <si>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</si>
  <si>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</si>
  <si>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</si>
  <si>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</si>
  <si>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</si>
  <si>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</si>
  <si>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</si>
  <si>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</si>
  <si>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</si>
  <si>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</si>
  <si>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</si>
  <si>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</si>
  <si>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</si>
  <si>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</si>
  <si>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</si>
  <si>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</si>
  <si>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</si>
  <si>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</si>
  <si>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</si>
  <si>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</si>
  <si>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</si>
  <si>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</si>
  <si>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</si>
  <si>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</si>
  <si>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</si>
  <si>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</si>
  <si>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</si>
  <si>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</si>
  <si>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</si>
  <si>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</si>
  <si>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</si>
  <si>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</si>
  <si>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</si>
  <si>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</si>
  <si>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</si>
  <si>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</si>
  <si>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</si>
  <si>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</si>
  <si>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</si>
  <si>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</si>
  <si>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</si>
  <si>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</si>
  <si>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</si>
  <si>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</si>
  <si>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</si>
  <si>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</si>
  <si>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</si>
  <si>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</si>
  <si>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</si>
  <si>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</si>
  <si>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</si>
  <si>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</si>
  <si>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</si>
  <si>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</si>
  <si>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</si>
  <si>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</si>
  <si>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</si>
  <si>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</si>
  <si>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</si>
  <si>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</si>
  <si>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</si>
  <si>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</si>
  <si>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</si>
  <si>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</si>
  <si>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</si>
  <si>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</si>
  <si>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</si>
  <si>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</si>
  <si>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</si>
  <si>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</si>
  <si>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</si>
  <si>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</si>
  <si>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</si>
  <si>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</si>
  <si>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</si>
  <si>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</si>
  <si>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</si>
  <si>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</si>
  <si>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</si>
  <si>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</si>
  <si>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</si>
  <si>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</si>
  <si>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</si>
  <si>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</si>
  <si>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</si>
  <si>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</si>
  <si>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</si>
  <si>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</si>
  <si>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</si>
  <si>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</si>
  <si>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</si>
  <si>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</si>
  <si>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</si>
  <si>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</si>
  <si>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</si>
  <si>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</si>
  <si>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</si>
  <si>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</si>
  <si>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</si>
  <si>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</si>
  <si>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</si>
  <si>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</si>
  <si>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</si>
  <si>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</si>
  <si>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</si>
  <si>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</si>
  <si>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</si>
  <si>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</si>
  <si>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</si>
  <si>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</si>
  <si>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</si>
  <si>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</si>
  <si>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</si>
  <si>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</si>
  <si>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</si>
  <si>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</si>
  <si>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</si>
  <si>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</si>
  <si>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</si>
  <si>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</si>
  <si>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</si>
  <si>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</si>
  <si>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</si>
  <si>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</si>
  <si>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</si>
  <si>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</si>
  <si>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</si>
  <si>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</si>
  <si>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</si>
  <si>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</si>
  <si>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</si>
  <si>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</si>
  <si>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</si>
  <si>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</si>
  <si>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</si>
  <si>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</si>
  <si>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</si>
  <si>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</si>
  <si>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</si>
  <si>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</si>
  <si>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</si>
  <si>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</si>
  <si>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</si>
  <si>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</si>
  <si>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</si>
  <si>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</si>
  <si>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</si>
  <si>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</si>
  <si>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</si>
  <si>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</si>
  <si>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</si>
  <si>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</si>
  <si>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</si>
  <si>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</si>
  <si>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</si>
  <si>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</si>
  <si>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</si>
  <si>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</si>
  <si>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</si>
  <si>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</si>
  <si>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</si>
  <si>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</si>
  <si>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</si>
  <si>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</si>
  <si>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</si>
  <si>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</si>
  <si>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</si>
  <si>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</si>
  <si>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</si>
  <si>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</si>
  <si>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</si>
  <si>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</si>
  <si>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</si>
  <si>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</si>
  <si>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</si>
  <si>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</si>
  <si>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</si>
  <si>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</si>
  <si>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</si>
  <si>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</si>
  <si>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</si>
  <si>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</si>
  <si>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</si>
  <si>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</si>
  <si>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</si>
  <si>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</si>
  <si>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</si>
  <si>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</si>
  <si>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</si>
  <si>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</si>
  <si>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</si>
  <si>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</si>
  <si>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</si>
  <si>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</si>
  <si>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</si>
  <si>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</si>
  <si>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</si>
  <si>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</si>
  <si>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</si>
  <si>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</si>
  <si>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</si>
  <si>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</si>
  <si>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</si>
  <si>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</si>
  <si>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</si>
  <si>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</si>
  <si>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</si>
  <si>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</si>
  <si>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</si>
  <si>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</si>
  <si>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</si>
  <si>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</si>
  <si>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</si>
  <si>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</si>
  <si>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</si>
  <si>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</si>
  <si>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</si>
  <si>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</si>
  <si>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</si>
  <si>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</si>
  <si>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</si>
  <si>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</si>
  <si>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</si>
  <si>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</si>
  <si>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</si>
  <si>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</si>
  <si>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</si>
  <si>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</si>
  <si>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</si>
  <si>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</si>
  <si>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</si>
  <si>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</si>
  <si>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</si>
  <si>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</si>
  <si>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</si>
  <si>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</si>
  <si>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</si>
  <si>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</si>
  <si>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</si>
  <si>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</si>
  <si>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</si>
  <si>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</si>
  <si>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</si>
  <si>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</si>
  <si>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</si>
  <si>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</si>
  <si>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</si>
  <si>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</si>
  <si>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</si>
  <si>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</si>
  <si>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</si>
  <si>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</si>
  <si>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</si>
  <si>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</si>
  <si>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</si>
  <si>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</si>
  <si>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</si>
  <si>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</si>
  <si>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</si>
  <si>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</si>
  <si>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</si>
  <si>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</si>
  <si>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</si>
  <si>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</si>
  <si>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</si>
  <si>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</si>
  <si>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</si>
  <si>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</si>
  <si>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</si>
  <si>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</si>
  <si>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</si>
  <si>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</si>
  <si>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</si>
  <si>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</si>
  <si>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</si>
  <si>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</si>
  <si>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</si>
  <si>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</si>
  <si>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</si>
  <si>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</si>
  <si>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</si>
  <si>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</si>
  <si>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</si>
  <si>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</si>
  <si>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</si>
  <si>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</si>
  <si>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</si>
  <si>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</si>
  <si>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</si>
  <si>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</si>
  <si>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</si>
  <si>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</si>
  <si>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</si>
  <si>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</si>
  <si>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</si>
  <si>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</si>
  <si>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</si>
  <si>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</si>
  <si>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</si>
  <si>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</si>
  <si>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</si>
  <si>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</si>
  <si>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</si>
  <si>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</si>
  <si>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</si>
  <si>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</si>
  <si>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</si>
  <si>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</si>
  <si>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</si>
  <si>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</si>
  <si>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</si>
  <si>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</si>
  <si>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</si>
  <si>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</si>
  <si>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</si>
  <si>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</si>
  <si>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</si>
  <si>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</si>
  <si>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</si>
  <si>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</si>
  <si>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</si>
  <si>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</si>
  <si>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</si>
  <si>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</si>
  <si>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</si>
  <si>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</si>
  <si>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</si>
  <si>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</si>
  <si>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</si>
  <si>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</si>
  <si>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</si>
  <si>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</si>
  <si>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</si>
  <si>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</si>
  <si>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</si>
  <si>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</si>
  <si>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</si>
  <si>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</si>
  <si>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</si>
  <si>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</si>
  <si>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</si>
  <si>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</si>
  <si>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</si>
  <si>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</si>
  <si>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</si>
  <si>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</si>
  <si>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</si>
  <si>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</si>
  <si>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</si>
  <si>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</si>
  <si>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</si>
  <si>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</si>
  <si>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</si>
  <si>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</si>
  <si>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</si>
  <si>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</si>
  <si>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</si>
  <si>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</si>
  <si>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</si>
  <si>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</si>
  <si>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</si>
  <si>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</si>
  <si>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</si>
  <si>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</si>
  <si>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</si>
  <si>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</si>
  <si>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</si>
  <si>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</si>
  <si>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</si>
  <si>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</si>
  <si>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</si>
  <si>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</si>
  <si>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</si>
  <si>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</si>
  <si>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</si>
  <si>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</si>
  <si>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</si>
  <si>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</si>
  <si>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</si>
  <si>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</si>
  <si>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</si>
  <si>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</si>
  <si>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</si>
  <si>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</si>
  <si>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</si>
  <si>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</si>
  <si>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</si>
  <si>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</si>
  <si>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</si>
  <si>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</si>
  <si>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</si>
  <si>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</si>
  <si>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</si>
  <si>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</si>
  <si>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</si>
  <si>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</si>
  <si>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</si>
  <si>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</si>
  <si>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</si>
  <si>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</si>
  <si>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</si>
  <si>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</si>
  <si>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</si>
  <si>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</si>
  <si>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</si>
  <si>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</si>
  <si>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</si>
  <si>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</si>
  <si>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</si>
  <si>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</si>
  <si>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</si>
  <si>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</si>
  <si>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</si>
  <si>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</si>
  <si>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</si>
  <si>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</si>
  <si>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</si>
  <si>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</si>
  <si>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</si>
  <si>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</si>
  <si>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</si>
  <si>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</si>
  <si>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</si>
  <si>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</si>
  <si>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</si>
  <si>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</si>
  <si>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</si>
  <si>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</si>
  <si>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</si>
  <si>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</si>
  <si>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</si>
  <si>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</si>
  <si>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</si>
  <si>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</si>
  <si>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</si>
  <si>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</si>
  <si>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</si>
  <si>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</si>
  <si>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</si>
  <si>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</si>
  <si>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</si>
  <si>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</si>
  <si>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</si>
  <si>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</si>
  <si>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</si>
  <si>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</si>
  <si>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</si>
  <si>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</si>
  <si>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</si>
  <si>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</si>
  <si>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</si>
  <si>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</si>
  <si>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</si>
  <si>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</si>
  <si>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</si>
  <si>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</si>
  <si>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</si>
  <si>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</si>
  <si>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</si>
  <si>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</si>
  <si>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</si>
  <si>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</si>
  <si>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</si>
  <si>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</si>
  <si>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</si>
  <si>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</si>
  <si>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</si>
  <si>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</si>
  <si>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</si>
  <si>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</si>
  <si>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</si>
  <si>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</si>
  <si>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</si>
  <si>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</si>
  <si>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</si>
  <si>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</si>
  <si>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</si>
  <si>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</si>
  <si>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</si>
  <si>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</si>
  <si>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</si>
  <si>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</si>
  <si>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</si>
  <si>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</si>
  <si>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</si>
  <si>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</si>
  <si>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</si>
  <si>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</si>
  <si>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</si>
  <si>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</si>
  <si>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</si>
  <si>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</si>
  <si>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</si>
  <si>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</si>
  <si>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</si>
  <si>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</si>
  <si>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</si>
  <si>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</si>
  <si>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</si>
  <si>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</si>
  <si>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</si>
  <si>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</si>
  <si>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</si>
  <si>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</si>
  <si>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</si>
  <si>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</si>
  <si>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</si>
  <si>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</si>
  <si>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</si>
  <si>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</si>
  <si>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</si>
  <si>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</si>
  <si>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</si>
  <si>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</si>
  <si>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</si>
  <si>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</si>
  <si>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</si>
  <si>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</si>
  <si>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</si>
  <si>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</si>
  <si>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</si>
  <si>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</si>
  <si>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</si>
  <si>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</si>
  <si>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</si>
  <si>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</si>
  <si>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</si>
  <si>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</si>
  <si>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</si>
  <si>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</si>
  <si>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</si>
  <si>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</si>
  <si>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</si>
  <si>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</si>
  <si>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</si>
  <si>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</si>
  <si>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</si>
  <si>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</si>
  <si>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</si>
  <si>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</si>
  <si>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</si>
  <si>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</si>
  <si>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</si>
  <si>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</si>
  <si>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</si>
  <si>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</si>
  <si>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</si>
  <si>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</si>
  <si>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</si>
  <si>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</si>
  <si>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</si>
  <si>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</si>
  <si>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</si>
  <si>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</si>
  <si>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</si>
  <si>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</si>
  <si>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</si>
  <si>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</si>
  <si>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</si>
  <si>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</si>
  <si>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</si>
  <si>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</si>
  <si>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</si>
  <si>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</si>
  <si>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</si>
  <si>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</si>
  <si>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</si>
  <si>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</si>
  <si>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</si>
  <si>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</si>
  <si>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</si>
  <si>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</si>
  <si>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</si>
  <si>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</si>
  <si>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</si>
  <si>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</si>
  <si>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</si>
  <si>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</si>
  <si>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</si>
  <si>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</si>
  <si>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</si>
  <si>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</si>
  <si>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</si>
  <si>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</si>
  <si>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</si>
  <si>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</si>
  <si>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</si>
  <si>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</si>
  <si>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</si>
  <si>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</si>
  <si>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</si>
  <si>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</si>
  <si>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</si>
  <si>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</si>
  <si>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</si>
  <si>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</si>
  <si>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</si>
  <si>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</si>
  <si>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</si>
  <si>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</si>
  <si>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</si>
  <si>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</si>
  <si>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</si>
  <si>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</si>
  <si>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</si>
  <si>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</si>
  <si>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</si>
  <si>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</si>
  <si>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</si>
  <si>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</si>
  <si>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</si>
  <si>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</si>
  <si>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</si>
  <si>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</si>
  <si>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</si>
  <si>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</si>
  <si>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</si>
  <si>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</si>
  <si>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</si>
  <si>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</si>
  <si>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</si>
  <si>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</si>
  <si>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</si>
  <si>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</si>
  <si>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</si>
  <si>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</si>
  <si>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</si>
  <si>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</si>
  <si>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</si>
  <si>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</si>
  <si>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</si>
  <si>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</si>
  <si>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</si>
  <si>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</si>
  <si>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</si>
  <si>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</si>
  <si>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</si>
  <si>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</si>
  <si>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</si>
  <si>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</si>
  <si>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</si>
  <si>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</si>
  <si>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</si>
  <si>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</si>
  <si>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</si>
  <si>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</si>
  <si>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</si>
  <si>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</si>
  <si>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</si>
  <si>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</si>
  <si>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</si>
  <si>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</si>
  <si>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</si>
  <si>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</si>
  <si>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</si>
  <si>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</si>
  <si>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</si>
  <si>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</si>
  <si>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</si>
  <si>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</si>
  <si>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</si>
  <si>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</si>
  <si>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</si>
  <si>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</si>
  <si>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</si>
  <si>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</si>
  <si>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</si>
  <si>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</si>
  <si>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</si>
  <si>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</si>
  <si>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</si>
  <si>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</si>
  <si>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</si>
  <si>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</si>
  <si>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</si>
  <si>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</si>
  <si>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</si>
  <si>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</si>
  <si>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</si>
  <si>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</si>
  <si>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</si>
  <si>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</si>
  <si>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</si>
  <si>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</si>
  <si>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</si>
  <si>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</si>
  <si>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</si>
  <si>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</si>
  <si>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</si>
  <si>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</si>
  <si>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</si>
  <si>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</si>
  <si>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</si>
  <si>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</si>
  <si>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</si>
  <si>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</si>
  <si>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</si>
  <si>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</si>
  <si>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</si>
  <si>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</si>
  <si>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</si>
  <si>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</si>
  <si>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</si>
  <si>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</si>
  <si>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</si>
  <si>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</si>
  <si>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</si>
  <si>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</si>
  <si>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</si>
  <si>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</si>
  <si>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</si>
  <si>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</si>
  <si>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</si>
  <si>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</si>
  <si>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</si>
  <si>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</si>
  <si>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</si>
  <si>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</si>
  <si>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</si>
  <si>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</si>
  <si>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</si>
  <si>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</si>
  <si>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</si>
  <si>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</si>
  <si>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</si>
  <si>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</si>
  <si>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</si>
  <si>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</si>
  <si>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</si>
  <si>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</si>
  <si>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</si>
  <si>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</si>
  <si>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</si>
  <si>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</si>
  <si>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</si>
  <si>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</si>
  <si>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</si>
  <si>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</si>
  <si>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</si>
  <si>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</si>
  <si>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</si>
  <si>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</si>
  <si>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</si>
  <si>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</si>
  <si>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</si>
  <si>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</si>
  <si>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</si>
  <si>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</si>
  <si>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</si>
  <si>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</si>
  <si>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</si>
  <si>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</si>
  <si>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</si>
  <si>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</si>
  <si>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</si>
  <si>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</si>
  <si>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</si>
  <si>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</si>
  <si>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</si>
  <si>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</si>
  <si>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</si>
  <si>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</si>
  <si>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</si>
  <si>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</si>
  <si>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</si>
  <si>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</si>
  <si>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</si>
  <si>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</si>
  <si>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</si>
  <si>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</si>
  <si>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</si>
  <si>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</si>
  <si>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</si>
  <si>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</si>
  <si>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</si>
  <si>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</si>
  <si>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</si>
  <si>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</si>
  <si>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</si>
  <si>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</si>
  <si>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</si>
  <si>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</si>
  <si>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</si>
  <si>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</si>
  <si>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</si>
  <si>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</si>
  <si>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</si>
  <si>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</si>
  <si>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</si>
  <si>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</si>
  <si>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</si>
  <si>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</si>
  <si>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</si>
  <si>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</si>
  <si>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</si>
  <si>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</si>
  <si>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</si>
  <si>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</si>
  <si>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</si>
  <si>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</si>
  <si>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</si>
  <si>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</si>
  <si>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</si>
  <si>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</si>
  <si>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</si>
  <si>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</si>
  <si>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</si>
  <si>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</si>
  <si>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</si>
  <si>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</si>
  <si>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</si>
  <si>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</si>
  <si>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</si>
  <si>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</si>
  <si>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</si>
  <si>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</si>
  <si>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</si>
  <si>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</si>
  <si>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</si>
  <si>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</si>
  <si>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</si>
  <si>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</si>
  <si>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</si>
  <si>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</si>
  <si>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</si>
  <si>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</si>
  <si>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</si>
  <si>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</si>
  <si>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</si>
  <si>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</si>
  <si>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</si>
  <si>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</si>
  <si>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</si>
  <si>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</si>
  <si>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</si>
  <si>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</si>
  <si>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</si>
  <si>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</si>
  <si>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</si>
  <si>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</si>
  <si>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</si>
  <si>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</si>
  <si>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</si>
  <si>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</si>
  <si>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</si>
  <si>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</si>
  <si>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</si>
  <si>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</si>
  <si>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</si>
  <si>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</si>
  <si>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</si>
  <si>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</si>
  <si>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</si>
  <si>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</si>
  <si>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</si>
  <si>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</si>
  <si>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</si>
  <si>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</si>
  <si>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</si>
  <si>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</si>
  <si>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</si>
  <si>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</si>
  <si>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</si>
  <si>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</si>
  <si>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</si>
  <si>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</si>
  <si>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</si>
  <si>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</si>
  <si>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</si>
  <si>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</si>
  <si>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</si>
  <si>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</si>
  <si>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</si>
  <si>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</si>
  <si>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</si>
  <si>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</si>
  <si>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</si>
  <si>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</si>
  <si>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</si>
  <si>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</si>
  <si>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</si>
  <si>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</si>
  <si>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</si>
  <si>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</si>
  <si>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</si>
  <si>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</si>
  <si>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</si>
  <si>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</si>
  <si>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</si>
  <si>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</si>
  <si>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</si>
  <si>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</si>
  <si>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</si>
  <si>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</si>
  <si>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</si>
  <si>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</si>
  <si>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</si>
  <si>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</si>
  <si>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</si>
  <si>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</si>
  <si>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</si>
  <si>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</si>
  <si>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</si>
  <si>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</si>
  <si>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</si>
  <si>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</si>
  <si>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</si>
  <si>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</si>
  <si>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</si>
  <si>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</si>
  <si>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</si>
  <si>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</si>
  <si>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</si>
  <si>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</si>
  <si>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</si>
  <si>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</si>
  <si>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</si>
  <si>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</si>
  <si>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</si>
  <si>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</si>
  <si>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</si>
  <si>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</si>
  <si>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</si>
  <si>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</si>
  <si>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</si>
  <si>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</si>
  <si>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</si>
  <si>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</si>
  <si>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</si>
  <si>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</si>
  <si>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</si>
  <si>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</si>
  <si>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</si>
  <si>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</si>
  <si>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</si>
  <si>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</si>
  <si>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</si>
  <si>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</si>
  <si>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</si>
  <si>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</si>
  <si>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</si>
  <si>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</si>
  <si>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</si>
  <si>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</si>
  <si>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</si>
  <si>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</si>
  <si>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</si>
  <si>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</si>
  <si>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</si>
  <si>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</si>
  <si>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</si>
  <si>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</si>
  <si>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</si>
  <si>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</si>
  <si>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</si>
  <si>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</si>
  <si>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</si>
  <si>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</si>
  <si>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</si>
  <si>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</si>
  <si>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</si>
  <si>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</si>
  <si>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</si>
  <si>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</si>
  <si>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</si>
  <si>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</si>
  <si>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</si>
  <si>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</si>
  <si>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</si>
  <si>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</si>
  <si>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</si>
  <si>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</si>
  <si>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</si>
  <si>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</si>
  <si>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</si>
  <si>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</si>
  <si>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</si>
  <si>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</si>
  <si>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</si>
  <si>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</si>
  <si>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</si>
  <si>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</si>
  <si>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</si>
  <si>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</si>
  <si>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</si>
  <si>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</si>
  <si>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</si>
  <si>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</si>
  <si>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</si>
  <si>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</si>
  <si>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</si>
  <si>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</si>
  <si>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</si>
  <si>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</si>
  <si>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</si>
  <si>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</si>
  <si>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</si>
  <si>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</si>
  <si>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</si>
  <si>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</si>
  <si>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</si>
  <si>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</si>
  <si>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</si>
  <si>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</si>
  <si>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</si>
  <si>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</si>
  <si>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</si>
  <si>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</si>
  <si>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</si>
  <si>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</si>
  <si>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</si>
  <si>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</si>
  <si>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</si>
  <si>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</si>
  <si>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</si>
  <si>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</si>
  <si>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</si>
  <si>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</si>
  <si>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</si>
  <si>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</si>
  <si>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</si>
  <si>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</si>
  <si>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</si>
  <si>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</si>
  <si>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</si>
  <si>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</si>
  <si>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</si>
  <si>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</si>
  <si>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</si>
  <si>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</si>
  <si>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</si>
  <si>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</si>
  <si>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</si>
  <si>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</si>
  <si>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</si>
  <si>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</si>
  <si>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</si>
  <si>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</si>
  <si>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</si>
  <si>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</si>
  <si>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</si>
  <si>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</si>
  <si>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</si>
  <si>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</si>
  <si>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</si>
  <si>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</si>
  <si>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</si>
  <si>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</si>
  <si>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</si>
  <si>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</si>
  <si>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</si>
  <si>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</si>
  <si>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</si>
  <si>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</si>
  <si>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</si>
  <si>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</si>
  <si>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</si>
  <si>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</si>
  <si>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</si>
  <si>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</si>
  <si>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</si>
  <si>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</si>
  <si>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</si>
  <si>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</si>
  <si>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</si>
  <si>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</si>
  <si>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</si>
  <si>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</si>
  <si>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</si>
  <si>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</si>
  <si>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</si>
  <si>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</si>
  <si>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</si>
  <si>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</si>
  <si>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</si>
  <si>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</si>
  <si>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</si>
  <si>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</si>
  <si>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</si>
  <si>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</si>
  <si>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</si>
  <si>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</si>
  <si>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</si>
  <si>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</si>
  <si>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</si>
  <si>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</si>
  <si>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</si>
  <si>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</si>
  <si>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</si>
  <si>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</si>
  <si>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</si>
  <si>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</si>
  <si>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</si>
  <si>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</si>
  <si>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</si>
  <si>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</si>
  <si>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</si>
  <si>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</si>
  <si>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</si>
  <si>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</si>
  <si>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</si>
  <si>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</si>
  <si>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</si>
  <si>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</si>
  <si>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</si>
  <si>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</si>
  <si>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</si>
  <si>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</si>
  <si>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</si>
  <si>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</si>
  <si>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</si>
  <si>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</si>
  <si>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</si>
  <si>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</si>
  <si>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</si>
  <si>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</si>
  <si>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</si>
  <si>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</si>
  <si>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</si>
  <si>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</si>
  <si>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</si>
  <si>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</si>
  <si>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</si>
  <si>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</si>
  <si>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</si>
  <si>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</si>
  <si>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</si>
  <si>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</si>
  <si>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</si>
  <si>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</si>
  <si>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</si>
  <si>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</si>
  <si>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</si>
  <si>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</si>
  <si>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</si>
  <si>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</si>
  <si>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</si>
  <si>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</si>
  <si>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</si>
  <si>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</si>
  <si>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</si>
  <si>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</si>
  <si>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</si>
  <si>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</si>
  <si>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</si>
  <si>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</si>
  <si>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</si>
  <si>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</si>
  <si>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</si>
  <si>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</si>
  <si>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</si>
  <si>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</si>
  <si>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</si>
  <si>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</si>
  <si>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</si>
  <si>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</si>
  <si>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</si>
  <si>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</si>
  <si>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</si>
  <si>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</si>
  <si>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</si>
  <si>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</si>
  <si>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</si>
  <si>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</si>
  <si>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</si>
  <si>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</si>
  <si>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</si>
  <si>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</si>
  <si>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</si>
  <si>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</si>
  <si>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</si>
  <si>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</si>
  <si>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</si>
  <si>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</si>
  <si>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</si>
  <si>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</si>
  <si>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</si>
  <si>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</si>
  <si>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</si>
  <si>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</si>
  <si>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</si>
  <si>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</si>
  <si>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</si>
  <si>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</si>
  <si>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</si>
  <si>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</si>
  <si>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</si>
  <si>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</si>
  <si>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</si>
  <si>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</si>
  <si>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</si>
  <si>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</si>
  <si>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</si>
  <si>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</si>
  <si>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</si>
  <si>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</si>
  <si>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</si>
  <si>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</si>
  <si>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</si>
  <si>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</si>
  <si>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</si>
  <si>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</si>
  <si>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</si>
  <si>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</si>
  <si>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</si>
  <si>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</si>
  <si>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</si>
  <si>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</si>
  <si>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</si>
  <si>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</si>
  <si>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</si>
  <si>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</si>
  <si>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</si>
  <si>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</si>
  <si>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</si>
  <si>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</si>
  <si>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</si>
  <si>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</si>
  <si>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</si>
  <si>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</si>
  <si>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</si>
  <si>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</si>
  <si>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</si>
  <si>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</si>
  <si>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</si>
  <si>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</si>
  <si>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</si>
  <si>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</si>
  <si>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</si>
  <si>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</si>
  <si>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</si>
  <si>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</si>
  <si>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</si>
  <si>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</si>
  <si>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</si>
  <si>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</si>
  <si>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</si>
  <si>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</si>
  <si>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</si>
  <si>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</si>
  <si>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</si>
  <si>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</si>
  <si>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</si>
  <si>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</si>
  <si>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</si>
  <si>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</si>
  <si>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</si>
  <si>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</si>
  <si>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</si>
  <si>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</si>
  <si>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</si>
  <si>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</si>
  <si>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</si>
  <si>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</si>
  <si>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</si>
  <si>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</si>
  <si>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</si>
  <si>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</si>
  <si>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</si>
  <si>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</si>
  <si>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</si>
  <si>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</si>
  <si>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</si>
  <si>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</si>
  <si>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</si>
  <si>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</si>
  <si>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</si>
  <si>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</si>
  <si>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</si>
  <si>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</si>
  <si>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</si>
  <si>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</si>
  <si>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</si>
  <si>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</si>
  <si>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</si>
  <si>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</si>
  <si>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</si>
  <si>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</si>
  <si>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</si>
  <si>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</si>
  <si>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</si>
  <si>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</si>
  <si>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</si>
  <si>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</si>
  <si>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</si>
  <si>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</si>
  <si>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</si>
  <si>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</si>
  <si>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</si>
  <si>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</si>
  <si>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</si>
  <si>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</si>
  <si>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</si>
  <si>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</si>
  <si>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</si>
  <si>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</si>
  <si>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</si>
  <si>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</si>
  <si>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</si>
  <si>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</si>
  <si>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</si>
  <si>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</si>
  <si>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</si>
  <si>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</si>
  <si>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</si>
  <si>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</si>
  <si>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</si>
  <si>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</si>
  <si>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</si>
  <si>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</si>
  <si>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</si>
  <si>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</si>
  <si>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</si>
  <si>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</si>
  <si>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</si>
  <si>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</si>
  <si>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</si>
  <si>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</si>
  <si>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</si>
  <si>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</si>
  <si>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</si>
  <si>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</si>
  <si>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</si>
  <si>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</si>
  <si>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</si>
  <si>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</si>
  <si>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</si>
  <si>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</si>
  <si>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</si>
  <si>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</si>
  <si>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</si>
  <si>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</si>
  <si>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</si>
  <si>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</si>
  <si>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</si>
  <si>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</si>
  <si>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</si>
  <si>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</si>
  <si>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</si>
  <si>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</si>
  <si>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</si>
  <si>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</si>
  <si>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</si>
  <si>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</si>
  <si>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</si>
  <si>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</si>
  <si>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</si>
  <si>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</si>
  <si>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</si>
  <si>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</si>
  <si>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</si>
  <si>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</si>
  <si>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</si>
  <si>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</si>
  <si>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</si>
  <si>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</si>
  <si>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</si>
  <si>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</si>
  <si>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</si>
  <si>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</si>
  <si>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</si>
  <si>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</si>
  <si>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</si>
  <si>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</si>
  <si>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</si>
  <si>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</si>
  <si>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</si>
  <si>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</si>
  <si>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</si>
  <si>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</si>
  <si>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</si>
  <si>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</si>
  <si>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</si>
  <si>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</si>
  <si>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</si>
  <si>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</si>
  <si>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</si>
  <si>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</si>
  <si>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</si>
  <si>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</si>
  <si>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</si>
  <si>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</si>
  <si>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</si>
  <si>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</si>
  <si>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</si>
  <si>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</si>
  <si>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</si>
  <si>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</si>
  <si>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</si>
  <si>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</si>
  <si>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</si>
  <si>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</si>
  <si>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</si>
  <si>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</si>
  <si>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</si>
  <si>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</si>
  <si>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</si>
  <si>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</si>
  <si>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</si>
  <si>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</si>
  <si>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</si>
  <si>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</si>
  <si>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</si>
  <si>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</si>
  <si>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</si>
  <si>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</si>
  <si>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</si>
  <si>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</si>
  <si>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</si>
  <si>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</si>
  <si>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</si>
  <si>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</si>
  <si>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</si>
  <si>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</si>
  <si>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</si>
  <si>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</si>
  <si>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</si>
  <si>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</si>
  <si>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</si>
  <si>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</si>
  <si>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</si>
  <si>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</si>
  <si>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</si>
  <si>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</si>
  <si>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</si>
  <si>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</si>
  <si>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</si>
  <si>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</si>
  <si>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</si>
  <si>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</si>
  <si>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</si>
  <si>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</si>
  <si>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</si>
  <si>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</si>
  <si>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</si>
  <si>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</si>
  <si>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</si>
  <si>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</si>
  <si>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</si>
  <si>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</si>
  <si>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</si>
  <si>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</si>
  <si>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</si>
  <si>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</si>
  <si>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</si>
  <si>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</si>
  <si>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</si>
  <si>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</si>
  <si>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</si>
  <si>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</si>
  <si>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</si>
  <si>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</si>
  <si>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</si>
  <si>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</si>
  <si>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</si>
  <si>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</si>
  <si>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</si>
  <si>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</si>
  <si>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</si>
  <si>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</si>
  <si>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</si>
  <si>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</si>
  <si>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</si>
  <si>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</si>
  <si>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</si>
  <si>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</si>
  <si>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</si>
  <si>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</si>
  <si>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</si>
  <si>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</si>
  <si>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</si>
  <si>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</si>
  <si>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</si>
  <si>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</si>
  <si>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</si>
  <si>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</si>
  <si>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</si>
  <si>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</si>
  <si>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</si>
  <si>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</si>
  <si>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</si>
  <si>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</si>
  <si>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</si>
  <si>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</si>
  <si>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</si>
  <si>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</si>
  <si>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</si>
  <si>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</si>
  <si>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</si>
  <si>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</si>
  <si>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</si>
  <si>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</si>
  <si>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</si>
  <si>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</si>
  <si>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</si>
  <si>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</si>
  <si>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</si>
  <si>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</si>
  <si>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</si>
  <si>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</si>
  <si>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</si>
  <si>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</si>
  <si>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</si>
  <si>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</si>
  <si>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</si>
  <si>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</si>
  <si>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</si>
  <si>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</si>
  <si>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</si>
  <si>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</si>
  <si>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</si>
  <si>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</si>
  <si>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</si>
  <si>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</si>
  <si>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</si>
  <si>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</si>
  <si>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</si>
  <si>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</si>
  <si>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</si>
  <si>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</si>
  <si>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</si>
  <si>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</si>
  <si>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</si>
  <si>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</si>
  <si>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</si>
  <si>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</si>
  <si>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</si>
  <si>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</si>
  <si>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</si>
  <si>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</si>
  <si>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</si>
  <si>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</si>
  <si>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</si>
  <si>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</si>
  <si>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</si>
  <si>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</si>
  <si>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</si>
  <si>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</si>
  <si>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</si>
  <si>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</si>
  <si>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</si>
  <si>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</si>
  <si>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</si>
  <si>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</si>
  <si>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</si>
  <si>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</si>
  <si>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</si>
  <si>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</si>
  <si>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</si>
  <si>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</si>
  <si>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</si>
  <si>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</si>
  <si>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</si>
  <si>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</si>
  <si>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</si>
  <si>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</si>
  <si>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</si>
  <si>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</si>
  <si>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</si>
  <si>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</si>
  <si>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</si>
  <si>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</si>
  <si>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</si>
  <si>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</si>
  <si>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</si>
  <si>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</si>
  <si>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</si>
  <si>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</si>
  <si>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</si>
  <si>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</si>
  <si>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</si>
  <si>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</si>
  <si>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</si>
  <si>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</si>
  <si>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</si>
  <si>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</si>
  <si>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</si>
  <si>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</si>
  <si>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</si>
  <si>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</si>
  <si>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</si>
  <si>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</si>
  <si>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</si>
  <si>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</si>
  <si>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</si>
  <si>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</si>
  <si>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</si>
  <si>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</si>
  <si>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</si>
  <si>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</si>
  <si>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</si>
  <si>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</si>
  <si>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</si>
  <si>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</si>
  <si>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</si>
  <si>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</si>
  <si>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</si>
  <si>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</si>
  <si>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</si>
  <si>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</si>
  <si>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</si>
  <si>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</si>
  <si>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</si>
  <si>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</si>
  <si>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</si>
  <si>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</si>
  <si>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</si>
  <si>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</si>
  <si>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</si>
  <si>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</si>
  <si>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</si>
  <si>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</si>
  <si>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</si>
  <si>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</si>
  <si>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</si>
  <si>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</si>
  <si>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</si>
  <si>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</si>
  <si>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</si>
  <si>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</si>
  <si>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</si>
  <si>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</si>
  <si>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</si>
  <si>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</si>
  <si>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</si>
  <si>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</si>
  <si>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</si>
  <si>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</si>
  <si>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</si>
  <si>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</si>
  <si>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</si>
  <si>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</si>
  <si>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</si>
  <si>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</si>
  <si>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</si>
  <si>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</si>
  <si>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</si>
  <si>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</si>
  <si>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</si>
  <si>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</si>
  <si>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</si>
  <si>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</si>
  <si>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</si>
  <si>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</si>
  <si>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</si>
  <si>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</si>
  <si>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</si>
  <si>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</si>
  <si>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</si>
  <si>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</si>
  <si>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</si>
  <si>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</si>
  <si>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</si>
  <si>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</si>
  <si>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</si>
  <si>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</si>
  <si>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</si>
  <si>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</si>
  <si>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</si>
  <si>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</si>
  <si>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</si>
  <si>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</si>
  <si>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</si>
  <si>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</si>
  <si>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</si>
  <si>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</si>
  <si>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</si>
  <si>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</si>
  <si>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</si>
  <si>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</si>
  <si>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</si>
  <si>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</si>
  <si>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</si>
  <si>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</si>
  <si>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</si>
  <si>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</si>
  <si>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</si>
  <si>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</si>
  <si>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</si>
  <si>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</si>
  <si>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</si>
  <si>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</si>
  <si>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</si>
  <si>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</si>
  <si>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</si>
  <si>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</si>
  <si>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</si>
  <si>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</si>
  <si>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</si>
  <si>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</si>
  <si>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</si>
  <si>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</si>
  <si>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</si>
  <si>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</si>
  <si>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</si>
  <si>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</si>
  <si>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</si>
  <si>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</si>
  <si>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</si>
  <si>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</si>
  <si>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</si>
  <si>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</si>
  <si>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</si>
  <si>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</si>
  <si>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</si>
  <si>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</si>
  <si>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</si>
  <si>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</si>
  <si>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</si>
  <si>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</si>
  <si>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</si>
  <si>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</si>
  <si>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</si>
  <si>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</si>
  <si>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</si>
  <si>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</si>
  <si>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</si>
  <si>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</si>
  <si>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</si>
  <si>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</si>
  <si>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</si>
  <si>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</si>
  <si>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</si>
  <si>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</si>
  <si>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</si>
  <si>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</si>
  <si>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</si>
  <si>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</si>
  <si>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</si>
  <si>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</si>
  <si>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</si>
  <si>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</si>
  <si>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</si>
  <si>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</si>
  <si>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</si>
  <si>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</si>
  <si>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</si>
  <si>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</si>
  <si>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</si>
  <si>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</si>
  <si>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</si>
  <si>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</si>
  <si>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</si>
  <si>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</si>
  <si>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</si>
  <si>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</si>
  <si>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</si>
  <si>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</si>
  <si>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</si>
  <si>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</si>
  <si>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</si>
  <si>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</si>
  <si>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</si>
  <si>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</si>
  <si>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</si>
  <si>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</si>
  <si>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</si>
  <si>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</si>
  <si>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</si>
  <si>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</si>
  <si>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</si>
  <si>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</si>
  <si>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</si>
  <si>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</si>
  <si>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</si>
  <si>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</si>
  <si>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</si>
  <si>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</si>
  <si>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</si>
  <si>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</si>
  <si>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</si>
  <si>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</si>
  <si>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</si>
  <si>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</si>
  <si>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</si>
  <si>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</si>
  <si>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</si>
  <si>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</si>
  <si>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</si>
  <si>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</si>
  <si>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</si>
  <si>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</si>
  <si>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</si>
  <si>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</si>
  <si>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</si>
  <si>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</si>
  <si>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</si>
  <si>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</si>
  <si>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</si>
  <si>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</si>
  <si>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</si>
  <si>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</si>
  <si>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</si>
  <si>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</si>
  <si>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</si>
  <si>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</si>
  <si>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</si>
  <si>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</si>
  <si>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</si>
  <si>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</si>
  <si>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</si>
  <si>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</si>
  <si>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</si>
  <si>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</si>
  <si>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</si>
  <si>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</si>
  <si>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</si>
  <si>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</si>
  <si>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</si>
  <si>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</si>
  <si>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</si>
  <si>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</si>
  <si>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</si>
  <si>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</si>
  <si>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</si>
  <si>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</si>
  <si>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</si>
  <si>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</si>
  <si>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</si>
  <si>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</si>
  <si>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</si>
  <si>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</si>
  <si>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</si>
  <si>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</si>
  <si>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</si>
  <si>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</si>
  <si>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</si>
  <si>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</si>
  <si>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</si>
  <si>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</si>
  <si>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</si>
  <si>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</si>
  <si>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</si>
  <si>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</si>
  <si>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</si>
  <si>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</si>
  <si>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</si>
  <si>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</si>
  <si>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</si>
  <si>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</si>
  <si>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</si>
  <si>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</si>
  <si>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</si>
  <si>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</si>
  <si>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</si>
  <si>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</si>
  <si>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</si>
  <si>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</si>
  <si>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</si>
  <si>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</si>
  <si>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</si>
  <si>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</si>
  <si>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</si>
  <si>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</si>
  <si>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</si>
  <si>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</si>
  <si>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</si>
  <si>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</si>
  <si>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</si>
  <si>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</si>
  <si>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</si>
  <si>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</si>
  <si>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</si>
  <si>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</si>
  <si>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</si>
  <si>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</si>
  <si>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</si>
  <si>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</si>
  <si>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</si>
  <si>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</si>
  <si>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</si>
  <si>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</si>
  <si>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</si>
  <si>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</si>
  <si>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</si>
  <si>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</si>
  <si>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</si>
  <si>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</si>
  <si>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</si>
  <si>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</si>
  <si>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</si>
  <si>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</si>
  <si>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</si>
  <si>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</si>
  <si>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</si>
  <si>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</si>
  <si>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</si>
  <si>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</si>
  <si>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</si>
  <si>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</si>
  <si>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</si>
  <si>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</si>
  <si>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</si>
  <si>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</si>
  <si>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</si>
  <si>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</si>
  <si>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</si>
  <si>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</si>
  <si>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</si>
  <si>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</si>
  <si>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</si>
  <si>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</si>
  <si>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</si>
  <si>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</si>
  <si>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</si>
  <si>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</si>
  <si>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</si>
  <si>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</si>
  <si>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</si>
  <si>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</si>
  <si>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</si>
  <si>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</si>
  <si>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</si>
  <si>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</si>
  <si>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</si>
  <si>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</si>
  <si>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</si>
  <si>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</si>
  <si>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</si>
  <si>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</si>
  <si>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</si>
  <si>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</si>
  <si>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</si>
  <si>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</si>
  <si>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</si>
  <si>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</si>
  <si>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</si>
  <si>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</si>
  <si>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</si>
  <si>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</si>
  <si>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</si>
  <si>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</si>
  <si>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</si>
  <si>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</si>
  <si>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</si>
  <si>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</si>
  <si>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</si>
  <si>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</si>
  <si>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</si>
  <si>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</si>
  <si>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</si>
  <si>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</si>
  <si>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</si>
  <si>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</si>
  <si>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</si>
  <si>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</si>
  <si>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</si>
  <si>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</si>
  <si>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</si>
  <si>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</si>
  <si>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</si>
  <si>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</si>
  <si>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</si>
  <si>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</si>
  <si>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</si>
  <si>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</si>
  <si>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</si>
  <si>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</si>
  <si>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</si>
  <si>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</si>
  <si>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</si>
  <si>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</si>
  <si>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</si>
  <si>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</si>
  <si>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</si>
  <si>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</si>
  <si>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</si>
  <si>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</si>
  <si>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</si>
  <si>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</si>
  <si>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</si>
  <si>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</si>
  <si>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</si>
  <si>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</si>
  <si>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</si>
  <si>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</si>
  <si>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</si>
  <si>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</si>
  <si>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</si>
  <si>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</si>
  <si>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</si>
  <si>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</si>
  <si>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</si>
  <si>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</si>
  <si>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</si>
  <si>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</si>
  <si>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</si>
  <si>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</si>
  <si>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</si>
  <si>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</si>
  <si>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</si>
  <si>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</si>
  <si>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</si>
  <si>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</si>
  <si>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</si>
  <si>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</si>
  <si>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</si>
  <si>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</si>
  <si>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</si>
  <si>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</si>
  <si>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</si>
  <si>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</si>
  <si>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</si>
  <si>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</si>
  <si>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</si>
  <si>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</si>
  <si>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</si>
  <si>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</si>
  <si>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</si>
  <si>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</si>
  <si>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</si>
  <si>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</si>
  <si>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</si>
  <si>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</si>
  <si>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</si>
  <si>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</si>
  <si>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</si>
  <si>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</si>
  <si>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</si>
  <si>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</si>
  <si>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</si>
  <si>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</si>
  <si>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</si>
  <si>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</si>
  <si>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</si>
  <si>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</si>
  <si>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</si>
  <si>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</si>
  <si>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</si>
  <si>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</si>
  <si>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</si>
  <si>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</si>
  <si>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</si>
  <si>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</si>
  <si>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</si>
  <si>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</si>
  <si>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</si>
  <si>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</si>
  <si>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</si>
  <si>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</si>
  <si>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</si>
  <si>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</si>
  <si>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</si>
  <si>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</si>
  <si>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</si>
  <si>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</si>
  <si>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</si>
  <si>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</si>
  <si>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</si>
  <si>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</si>
  <si>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</si>
  <si>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</si>
  <si>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</si>
  <si>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</si>
  <si>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</si>
  <si>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</si>
  <si>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</si>
  <si>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</si>
  <si>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</si>
  <si>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</si>
  <si>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</si>
  <si>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</si>
  <si>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</si>
  <si>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</si>
  <si>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</si>
  <si>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</si>
  <si>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</si>
  <si>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</si>
  <si>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</si>
  <si>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</si>
  <si>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</si>
  <si>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</si>
  <si>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</si>
  <si>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</si>
  <si>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</si>
  <si>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</si>
  <si>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</si>
  <si>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</si>
  <si>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</si>
  <si>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</si>
  <si>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</si>
  <si>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</si>
  <si>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</si>
  <si>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</si>
  <si>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</si>
  <si>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</si>
  <si>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</si>
  <si>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</si>
  <si>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</si>
  <si>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</si>
  <si>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</si>
  <si>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</si>
  <si>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</si>
  <si>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</si>
  <si>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</si>
  <si>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</si>
  <si>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</si>
  <si>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</si>
  <si>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</si>
  <si>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</si>
  <si>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</si>
  <si>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</si>
  <si>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</si>
  <si>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</si>
  <si>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</si>
  <si>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</si>
  <si>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</si>
  <si>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</si>
  <si>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</si>
  <si>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</si>
  <si>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</si>
  <si>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</si>
  <si>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</si>
  <si>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</si>
  <si>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</si>
  <si>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</si>
  <si>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</si>
  <si>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</si>
  <si>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</si>
  <si>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</si>
  <si>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</si>
  <si>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</si>
  <si>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</si>
  <si>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</si>
  <si>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</si>
  <si>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</si>
  <si>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</si>
  <si>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</si>
  <si>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</si>
  <si>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</si>
  <si>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</si>
  <si>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</si>
  <si>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</si>
  <si>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</si>
  <si>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</si>
  <si>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</si>
  <si>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</si>
  <si>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</si>
  <si>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</si>
  <si>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</si>
  <si>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</si>
  <si>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</si>
  <si>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</si>
  <si>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</si>
  <si>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</si>
  <si>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</si>
  <si>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</si>
  <si>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</si>
  <si>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</si>
  <si>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</si>
  <si>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</si>
  <si>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</si>
  <si>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</si>
  <si>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</si>
  <si>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</si>
  <si>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</si>
  <si>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</si>
  <si>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</si>
  <si>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</si>
  <si>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</si>
  <si>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</si>
  <si>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</si>
  <si>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</si>
  <si>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</si>
  <si>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</si>
  <si>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</si>
  <si>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</si>
  <si>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</si>
  <si>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</si>
  <si>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</si>
  <si>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</si>
  <si>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</si>
  <si>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</si>
  <si>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</si>
  <si>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</si>
  <si>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</si>
  <si>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</si>
  <si>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</si>
  <si>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</si>
  <si>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</si>
  <si>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</si>
  <si>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</si>
  <si>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</si>
  <si>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</si>
  <si>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</si>
  <si>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</si>
  <si>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</si>
  <si>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</si>
  <si>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</si>
  <si>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</si>
  <si>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</si>
  <si>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</si>
  <si>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</si>
  <si>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</si>
  <si>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</si>
  <si>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</si>
  <si>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</si>
  <si>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</si>
  <si>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</si>
  <si>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</si>
  <si>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</si>
  <si>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</si>
  <si>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</si>
  <si>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</si>
  <si>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</si>
  <si>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</si>
  <si>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</si>
  <si>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</si>
  <si>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</si>
  <si>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</si>
  <si>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</si>
  <si>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</si>
  <si>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</si>
  <si>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</si>
  <si>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</si>
  <si>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</si>
  <si>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</si>
  <si>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</si>
  <si>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</si>
  <si>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</si>
  <si>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</si>
  <si>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</si>
  <si>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</si>
  <si>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</si>
  <si>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</si>
  <si>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</si>
  <si>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</si>
  <si>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</si>
  <si>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</si>
  <si>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</si>
  <si>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</si>
  <si>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</si>
  <si>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</si>
  <si>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</si>
  <si>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</si>
  <si>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</si>
  <si>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</si>
  <si>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</si>
  <si>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</si>
  <si>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</si>
  <si>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</si>
  <si>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</si>
  <si>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</si>
  <si>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</si>
  <si>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</si>
  <si>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</si>
  <si>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</si>
  <si>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</si>
  <si>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</si>
  <si>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</si>
  <si>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</si>
  <si>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</si>
  <si>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</si>
  <si>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</si>
  <si>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</si>
  <si>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</si>
  <si>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</si>
  <si>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</si>
  <si>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</si>
  <si>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</si>
  <si>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</si>
  <si>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</si>
  <si>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</si>
  <si>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</si>
  <si>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</si>
  <si>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</si>
  <si>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</si>
  <si>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</si>
  <si>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</si>
  <si>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</si>
  <si>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</si>
  <si>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</si>
  <si>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</si>
  <si>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</si>
  <si>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</si>
  <si>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</si>
  <si>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</si>
  <si>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</si>
  <si>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</si>
  <si>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</si>
  <si>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</si>
  <si>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</si>
  <si>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</si>
  <si>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</si>
  <si>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</si>
  <si>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</si>
  <si>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</si>
  <si>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</si>
  <si>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</si>
  <si>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</si>
  <si>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</si>
  <si>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</si>
  <si>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</si>
  <si>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</si>
  <si>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</si>
  <si>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</si>
  <si>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</si>
  <si>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</si>
  <si>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</si>
  <si>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</si>
  <si>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</si>
  <si>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</si>
  <si>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</si>
  <si>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</si>
  <si>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</si>
  <si>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</si>
  <si>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</si>
  <si>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</si>
  <si>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</si>
  <si>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</si>
  <si>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</si>
  <si>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</si>
  <si>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</si>
  <si>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</si>
  <si>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</si>
  <si>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</si>
  <si>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</si>
  <si>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</si>
  <si>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</si>
  <si>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</si>
  <si>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</si>
  <si>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</si>
  <si>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</si>
  <si>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</si>
  <si>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</si>
  <si>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</si>
  <si>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</si>
  <si>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</si>
  <si>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</si>
  <si>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</si>
  <si>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</si>
  <si>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</si>
  <si>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</si>
  <si>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</si>
  <si>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</si>
  <si>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</si>
  <si>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</si>
  <si>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</si>
  <si>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</si>
  <si>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</si>
  <si>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</si>
  <si>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</si>
  <si>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</si>
  <si>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</si>
  <si>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</si>
  <si>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</si>
  <si>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</si>
  <si>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</si>
  <si>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</si>
  <si>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</si>
  <si>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</si>
  <si>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</si>
  <si>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</si>
  <si>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</si>
  <si>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</si>
  <si>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</si>
  <si>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</si>
  <si>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</si>
  <si>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</si>
  <si>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</si>
  <si>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</si>
  <si>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</si>
  <si>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</si>
  <si>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</si>
  <si>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</si>
  <si>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</si>
  <si>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</si>
  <si>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</si>
  <si>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</si>
  <si>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</si>
  <si>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</si>
  <si>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</si>
  <si>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</si>
  <si>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</si>
  <si>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</si>
  <si>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</si>
  <si>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</si>
  <si>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</si>
  <si>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</si>
  <si>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</si>
  <si>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</si>
  <si>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</si>
  <si>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</si>
  <si>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</si>
  <si>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</si>
  <si>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</si>
  <si>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</si>
  <si>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</si>
  <si>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</si>
  <si>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</si>
  <si>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</si>
  <si>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</si>
  <si>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</si>
  <si>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</si>
  <si>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</si>
  <si>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</si>
  <si>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</si>
  <si>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</si>
  <si>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</si>
  <si>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</si>
  <si>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</si>
  <si>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</si>
  <si>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</si>
  <si>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</si>
  <si>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</si>
  <si>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</si>
  <si>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</si>
  <si>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</si>
  <si>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</si>
  <si>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</si>
  <si>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</si>
  <si>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</si>
  <si>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</si>
  <si>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</si>
  <si>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</si>
  <si>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</si>
  <si>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</si>
  <si>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</si>
  <si>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</si>
  <si>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</si>
  <si>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</si>
  <si>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</si>
  <si>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</si>
  <si>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</si>
  <si>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</si>
  <si>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</si>
  <si>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</si>
  <si>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</si>
  <si>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</si>
  <si>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</si>
  <si>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</si>
  <si>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</si>
  <si>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</si>
  <si>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</si>
  <si>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</si>
  <si>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</si>
  <si>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</si>
  <si>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</si>
  <si>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</si>
  <si>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</si>
  <si>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</si>
  <si>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</si>
  <si>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</si>
  <si>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</si>
  <si>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</si>
  <si>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</si>
  <si>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</si>
  <si>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</si>
  <si>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</si>
  <si>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</si>
  <si>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</si>
  <si>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</si>
  <si>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</si>
  <si>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</si>
  <si>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</si>
  <si>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</si>
  <si>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</si>
  <si>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</si>
  <si>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</si>
  <si>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</si>
  <si>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</si>
  <si>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</si>
  <si>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</si>
  <si>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</si>
  <si>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</si>
  <si>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</si>
  <si>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</si>
  <si>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</si>
  <si>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</si>
  <si>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</si>
  <si>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</si>
  <si>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</si>
  <si>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</si>
  <si>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</si>
  <si>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</si>
  <si>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</si>
  <si>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</si>
  <si>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</si>
  <si>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</si>
  <si>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</si>
  <si>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</si>
  <si>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</si>
  <si>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</si>
  <si>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</si>
  <si>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</si>
  <si>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</si>
  <si>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</si>
  <si>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</si>
  <si>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</si>
  <si>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</si>
  <si>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</si>
  <si>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</si>
  <si>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</si>
  <si>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</si>
  <si>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</si>
  <si>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</si>
  <si>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</si>
  <si>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</si>
  <si>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</si>
  <si>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</si>
  <si>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</si>
  <si>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</si>
  <si>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</si>
  <si>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</si>
  <si>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</si>
  <si>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</si>
  <si>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</si>
  <si>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</si>
  <si>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</si>
  <si>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</si>
  <si>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</si>
  <si>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</si>
  <si>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</si>
  <si>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</si>
  <si>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</si>
  <si>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</si>
  <si>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</si>
  <si>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</si>
  <si>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</si>
  <si>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</si>
  <si>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</si>
  <si>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</si>
  <si>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</si>
  <si>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</si>
  <si>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</si>
  <si>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</si>
  <si>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</si>
  <si>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</si>
  <si>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</si>
  <si>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</si>
  <si>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</si>
  <si>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</si>
  <si>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</si>
  <si>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</si>
  <si>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</si>
  <si>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</si>
  <si>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</si>
  <si>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</si>
  <si>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</si>
  <si>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</si>
  <si>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</si>
  <si>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</si>
  <si>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</si>
  <si>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</si>
  <si>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</si>
  <si>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</si>
  <si>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</si>
  <si>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</si>
  <si>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</si>
  <si>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</si>
  <si>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</si>
  <si>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</si>
  <si>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</si>
  <si>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</si>
  <si>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</si>
  <si>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</si>
  <si>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</si>
  <si>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</si>
  <si>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</si>
  <si>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</si>
  <si>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</si>
  <si>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</si>
  <si>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</si>
  <si>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</si>
  <si>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</si>
  <si>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</si>
  <si>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</si>
  <si>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</si>
  <si>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</si>
  <si>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</si>
  <si>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</si>
  <si>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</si>
  <si>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</si>
  <si>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</si>
  <si>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</si>
  <si>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</si>
  <si>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</si>
  <si>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</si>
  <si>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</si>
  <si>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</si>
  <si>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</si>
  <si>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</si>
  <si>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</si>
  <si>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</si>
  <si>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</si>
  <si>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</si>
  <si>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</si>
  <si>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</si>
  <si>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</si>
  <si>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</si>
  <si>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</si>
  <si>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</si>
  <si>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</si>
  <si>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</si>
  <si>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</si>
  <si>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</si>
  <si>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</si>
  <si>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</si>
  <si>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</si>
  <si>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</si>
  <si>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</si>
  <si>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</si>
  <si>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</si>
  <si>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</si>
  <si>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</si>
  <si>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</si>
  <si>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</si>
  <si>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</si>
  <si>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</si>
  <si>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</si>
  <si>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</si>
  <si>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</si>
  <si>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</si>
  <si>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</si>
  <si>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</si>
  <si>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</si>
  <si>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</si>
  <si>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</si>
  <si>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</si>
  <si>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</si>
  <si>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</si>
  <si>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</si>
  <si>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</si>
  <si>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</si>
  <si>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</si>
  <si>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</si>
  <si>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</si>
  <si>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</si>
  <si>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</si>
  <si>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</si>
  <si>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</si>
  <si>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</si>
  <si>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</si>
  <si>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</si>
  <si>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</si>
  <si>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</si>
  <si>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</si>
  <si>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</si>
  <si>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</si>
  <si>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</si>
  <si>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</si>
  <si>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</si>
  <si>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</si>
  <si>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</si>
  <si>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</si>
  <si>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</si>
  <si>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</si>
  <si>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</si>
  <si>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</si>
  <si>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</si>
  <si>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</si>
  <si>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</si>
  <si>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</si>
  <si>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</si>
  <si>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</si>
  <si>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</si>
  <si>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</si>
  <si>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</si>
  <si>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</si>
  <si>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</si>
  <si>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</si>
  <si>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</si>
  <si>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</si>
  <si>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</si>
  <si>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</si>
  <si>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</si>
  <si>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</si>
  <si>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</si>
  <si>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</si>
  <si>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</si>
  <si>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</si>
  <si>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</si>
  <si>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</si>
  <si>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</si>
  <si>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</si>
  <si>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</si>
  <si>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</si>
  <si>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</si>
  <si>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</si>
  <si>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</si>
  <si>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</si>
  <si>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</si>
  <si>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</si>
  <si>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</si>
  <si>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</si>
  <si>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</si>
  <si>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</si>
  <si>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</si>
  <si>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</si>
  <si>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</si>
  <si>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</si>
  <si>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</si>
  <si>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</si>
  <si>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</si>
  <si>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</si>
  <si>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</si>
  <si>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</si>
  <si>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</si>
  <si>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</si>
  <si>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</si>
  <si>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</si>
  <si>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</si>
  <si>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</si>
  <si>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</si>
  <si>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</si>
  <si>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</si>
  <si>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</si>
  <si>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</si>
  <si>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</si>
  <si>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</si>
  <si>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</si>
  <si>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</si>
  <si>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</si>
  <si>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</si>
  <si>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</si>
  <si>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</si>
  <si>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</si>
  <si>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</si>
  <si>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</si>
  <si>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</si>
  <si>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</si>
  <si>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</si>
  <si>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</si>
  <si>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</si>
  <si>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</si>
  <si>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</si>
  <si>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</si>
  <si>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</si>
  <si>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</si>
  <si>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</si>
  <si>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</si>
  <si>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</si>
  <si>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</si>
  <si>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</si>
  <si>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</si>
  <si>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</si>
  <si>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</si>
  <si>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</si>
  <si>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</si>
  <si>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</si>
  <si>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</si>
  <si>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</si>
  <si>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</si>
  <si>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</si>
  <si>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</si>
  <si>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</si>
  <si>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</si>
  <si>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</si>
  <si>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</si>
  <si>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</si>
  <si>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</si>
  <si>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</si>
  <si>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</si>
  <si>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</si>
  <si>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</si>
  <si>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</si>
  <si>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</si>
  <si>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</si>
  <si>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</si>
  <si>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</si>
  <si>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</si>
  <si>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</si>
  <si>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</si>
  <si>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</si>
  <si>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</si>
  <si>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</si>
  <si>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</si>
  <si>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</si>
  <si>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</si>
  <si>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</si>
  <si>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</si>
  <si>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</si>
  <si>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</si>
  <si>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</si>
  <si>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</si>
  <si>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</si>
  <si>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</si>
  <si>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</si>
  <si>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</si>
  <si>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</si>
  <si>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</si>
  <si>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</si>
  <si>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</si>
  <si>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</si>
  <si>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</si>
  <si>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</si>
  <si>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</si>
  <si>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</si>
  <si>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</si>
  <si>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</si>
  <si>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</si>
  <si>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</si>
  <si>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</si>
  <si>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</si>
  <si>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</si>
  <si>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</si>
  <si>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</si>
  <si>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</si>
  <si>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</si>
  <si>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</si>
  <si>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</si>
  <si>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</si>
  <si>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</si>
  <si>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</si>
  <si>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</si>
  <si>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</si>
  <si>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</si>
  <si>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</si>
  <si>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</si>
  <si>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</si>
  <si>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</si>
  <si>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</si>
  <si>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</si>
  <si>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</si>
  <si>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</si>
  <si>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</si>
  <si>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</si>
  <si>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</si>
  <si>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</si>
  <si>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</si>
  <si>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</si>
  <si>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</si>
  <si>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</si>
  <si>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</si>
  <si>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</si>
  <si>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</si>
  <si>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</si>
  <si>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</si>
  <si>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</si>
  <si>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</si>
  <si>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</si>
  <si>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</si>
  <si>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</si>
  <si>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</si>
  <si>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</si>
  <si>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</si>
  <si>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</si>
  <si>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</si>
  <si>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</si>
  <si>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</si>
  <si>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</si>
  <si>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</si>
  <si>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</si>
  <si>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</si>
  <si>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</si>
  <si>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</si>
  <si>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</si>
  <si>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</si>
  <si>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</si>
  <si>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</si>
  <si>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</si>
  <si>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</si>
  <si>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</si>
  <si>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</si>
  <si>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</si>
  <si>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</si>
  <si>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</si>
  <si>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</si>
  <si>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</si>
  <si>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</si>
  <si>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</si>
  <si>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</si>
  <si>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</si>
  <si>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</si>
  <si>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</si>
  <si>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</si>
  <si>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</si>
  <si>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</si>
  <si>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</si>
  <si>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</si>
  <si>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</si>
  <si>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</si>
  <si>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</si>
  <si>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</si>
  <si>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</si>
  <si>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</si>
  <si>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</si>
  <si>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</si>
  <si>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</si>
  <si>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</si>
  <si>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</si>
  <si>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</si>
  <si>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</si>
  <si>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</si>
  <si>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</si>
  <si>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</si>
  <si>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</si>
  <si>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</si>
  <si>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</si>
  <si>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</si>
  <si>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</si>
  <si>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</si>
  <si>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</si>
  <si>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</si>
  <si>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</si>
  <si>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</si>
  <si>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</si>
  <si>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</si>
  <si>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</si>
  <si>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</si>
  <si>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</si>
  <si>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</si>
  <si>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</si>
  <si>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</si>
  <si>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</si>
  <si>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</si>
  <si>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</si>
  <si>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</si>
  <si>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</si>
  <si>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</si>
  <si>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</si>
  <si>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</si>
  <si>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</si>
  <si>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</si>
  <si>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</si>
  <si>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</si>
  <si>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</si>
  <si>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</si>
  <si>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</si>
  <si>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</si>
  <si>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</si>
  <si>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</si>
  <si>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</si>
  <si>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</si>
  <si>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</si>
  <si>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</si>
  <si>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</si>
  <si>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</si>
  <si>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</si>
  <si>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</si>
  <si>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</si>
  <si>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</si>
  <si>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</si>
  <si>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</si>
  <si>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</si>
  <si>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</si>
  <si>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</si>
  <si>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</si>
  <si>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</si>
  <si>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</si>
  <si>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</si>
  <si>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</si>
  <si>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</si>
  <si>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</si>
  <si>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</si>
  <si>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</si>
  <si>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</si>
  <si>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</si>
  <si>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</si>
  <si>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</si>
  <si>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</si>
  <si>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</si>
  <si>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</si>
  <si>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</si>
  <si>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</si>
  <si>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</si>
  <si>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</si>
  <si>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</si>
  <si>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</si>
  <si>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</si>
  <si>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</si>
  <si>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</si>
  <si>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</si>
  <si>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</si>
  <si>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</si>
  <si>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</si>
  <si>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</si>
  <si>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</si>
  <si>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</si>
  <si>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</si>
  <si>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</si>
  <si>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</si>
  <si>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</si>
  <si>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</si>
  <si>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</si>
  <si>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</si>
  <si>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</si>
  <si>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</si>
  <si>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</si>
  <si>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</si>
  <si>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</si>
  <si>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</si>
  <si>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</si>
  <si>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</si>
  <si>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</si>
  <si>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</si>
  <si>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</si>
  <si>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</si>
  <si>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</si>
  <si>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</si>
  <si>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</si>
  <si>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</si>
  <si>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</si>
  <si>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</si>
  <si>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</si>
  <si>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</si>
  <si>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</si>
  <si>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</si>
  <si>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</si>
  <si>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</si>
  <si>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</si>
  <si>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</si>
  <si>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</si>
  <si>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</si>
  <si>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</si>
  <si>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</si>
  <si>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</si>
  <si>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</si>
  <si>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</si>
  <si>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</si>
  <si>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</si>
  <si>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</si>
  <si>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</si>
  <si>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</si>
  <si>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</si>
  <si>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</si>
  <si>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</si>
  <si>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</si>
  <si>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</si>
  <si>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</si>
  <si>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</si>
  <si>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</si>
  <si>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</si>
  <si>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</si>
  <si>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</si>
  <si>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</si>
  <si>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</si>
  <si>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</si>
  <si>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</si>
  <si>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</si>
  <si>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</si>
  <si>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</si>
  <si>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</si>
  <si>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</si>
  <si>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</si>
  <si>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</si>
  <si>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</si>
  <si>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</si>
  <si>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</si>
  <si>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</si>
  <si>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</si>
  <si>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</si>
  <si>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</si>
  <si>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</si>
  <si>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</si>
  <si>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</si>
  <si>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</si>
  <si>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</si>
  <si>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</si>
  <si>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</si>
  <si>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</si>
  <si>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</si>
  <si>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</si>
  <si>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</si>
  <si>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</si>
  <si>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</si>
  <si>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</si>
  <si>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</si>
  <si>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</si>
  <si>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</si>
  <si>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</si>
  <si>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</si>
  <si>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</si>
  <si>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</si>
  <si>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</si>
  <si>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</si>
  <si>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</si>
  <si>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</si>
  <si>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</si>
  <si>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</si>
  <si>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</si>
  <si>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</si>
  <si>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</si>
  <si>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</si>
  <si>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</si>
  <si>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</si>
  <si>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</si>
  <si>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</si>
  <si>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</si>
  <si>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</si>
  <si>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</si>
  <si>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</si>
  <si>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</si>
  <si>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</si>
  <si>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</si>
  <si>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</si>
  <si>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</si>
  <si>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</si>
  <si>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</si>
  <si>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</si>
  <si>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</si>
  <si>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</si>
  <si>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</si>
  <si>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</si>
  <si>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</si>
  <si>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</si>
  <si>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</si>
  <si>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</si>
  <si>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</si>
  <si>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</si>
  <si>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</si>
  <si>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</si>
  <si>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</si>
  <si>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</si>
  <si>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</si>
  <si>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</si>
  <si>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</si>
  <si>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</si>
  <si>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</si>
  <si>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</si>
  <si>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</si>
  <si>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</si>
  <si>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</si>
  <si>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</si>
  <si>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</si>
  <si>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</si>
  <si>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</si>
  <si>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</si>
  <si>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</si>
  <si>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</si>
  <si>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</si>
  <si>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</si>
  <si>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</si>
  <si>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</si>
  <si>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</si>
  <si>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</si>
  <si>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</si>
  <si>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</si>
  <si>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</si>
  <si>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</si>
  <si>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</si>
  <si>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</si>
  <si>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</si>
  <si>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</si>
  <si>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</si>
  <si>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</si>
  <si>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</si>
  <si>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</si>
  <si>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</si>
  <si>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</si>
  <si>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</si>
  <si>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</si>
  <si>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</si>
  <si>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</si>
  <si>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</si>
  <si>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</si>
  <si>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</si>
  <si>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</si>
  <si>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</si>
  <si>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</si>
  <si>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</si>
  <si>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</si>
  <si>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</si>
  <si>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</si>
  <si>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</si>
  <si>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</si>
  <si>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</si>
  <si>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</si>
  <si>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</si>
  <si>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</si>
  <si>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</si>
  <si>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</si>
  <si>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</si>
  <si>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</si>
  <si>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</si>
  <si>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</si>
  <si>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</si>
  <si>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</si>
  <si>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</si>
  <si>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</si>
  <si>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</si>
  <si>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</si>
  <si>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</si>
  <si>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</si>
  <si>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</si>
  <si>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</si>
  <si>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</si>
  <si>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</si>
  <si>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</si>
  <si>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</si>
  <si>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</si>
  <si>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</si>
  <si>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</si>
  <si>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</si>
  <si>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</si>
  <si>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</si>
  <si>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</si>
  <si>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</si>
  <si>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</si>
  <si>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</si>
  <si>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</si>
  <si>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</si>
  <si>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</si>
  <si>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</si>
  <si>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</si>
  <si>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</si>
  <si>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</si>
  <si>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</si>
  <si>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</si>
  <si>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</si>
  <si>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</si>
  <si>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</si>
  <si>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</si>
  <si>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</si>
  <si>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</si>
  <si>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</si>
  <si>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</si>
  <si>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</si>
  <si>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</si>
  <si>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</si>
  <si>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</si>
  <si>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</si>
  <si>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</si>
  <si>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</si>
  <si>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</si>
  <si>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</si>
  <si>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</si>
  <si>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</si>
  <si>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</si>
  <si>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</si>
  <si>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</si>
  <si>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</si>
  <si>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</si>
  <si>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</si>
  <si>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</si>
  <si>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</si>
  <si>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</si>
  <si>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</si>
  <si>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</si>
  <si>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</si>
  <si>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</si>
  <si>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</si>
  <si>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</si>
  <si>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</si>
  <si>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</si>
  <si>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</si>
  <si>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</si>
  <si>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</si>
  <si>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</si>
  <si>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</si>
  <si>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</si>
  <si>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</si>
  <si>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</si>
  <si>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</si>
  <si>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</si>
  <si>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</si>
  <si>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</si>
  <si>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</si>
  <si>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</si>
  <si>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</si>
  <si>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</si>
  <si>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</si>
  <si>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</si>
  <si>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</si>
  <si>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</si>
  <si>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</si>
  <si>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</si>
  <si>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</si>
  <si>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</si>
  <si>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</si>
  <si>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</si>
  <si>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</si>
  <si>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</si>
  <si>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</si>
  <si>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</si>
  <si>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</si>
  <si>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</si>
  <si>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</si>
  <si>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</si>
  <si>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</si>
  <si>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</si>
  <si>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</si>
  <si>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</si>
  <si>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</si>
  <si>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</si>
  <si>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</si>
  <si>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</si>
  <si>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</si>
  <si>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</si>
  <si>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</si>
  <si>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</si>
  <si>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</si>
  <si>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</si>
  <si>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</si>
  <si>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</si>
  <si>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</si>
  <si>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</si>
  <si>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</si>
  <si>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</si>
  <si>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</si>
  <si>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</si>
  <si>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</si>
  <si>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</si>
  <si>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</si>
  <si>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</si>
  <si>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</si>
  <si>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</si>
  <si>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</si>
  <si>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</si>
  <si>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</si>
  <si>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</si>
  <si>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</si>
  <si>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</si>
  <si>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</si>
  <si>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</si>
  <si>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</si>
  <si>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</si>
  <si>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</si>
  <si>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</si>
  <si>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</si>
  <si>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</si>
  <si>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</si>
  <si>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</si>
  <si>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</si>
  <si>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</si>
  <si>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</si>
  <si>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</si>
  <si>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</si>
  <si>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</si>
  <si>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</si>
  <si>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</si>
  <si>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</si>
  <si>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</si>
  <si>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</si>
  <si>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</si>
  <si>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</si>
  <si>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</si>
  <si>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</si>
  <si>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</si>
  <si>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</si>
  <si>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</si>
  <si>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</si>
  <si>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</si>
  <si>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</si>
  <si>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</si>
  <si>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</si>
  <si>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</si>
  <si>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</si>
  <si>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</si>
  <si>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</si>
  <si>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</si>
  <si>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</si>
  <si>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</si>
  <si>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</si>
  <si>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</si>
  <si>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</si>
  <si>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</si>
  <si>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</si>
  <si>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</si>
  <si>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</si>
  <si>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</si>
  <si>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</si>
  <si>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</si>
  <si>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</si>
  <si>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</si>
  <si>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</si>
  <si>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</si>
  <si>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</si>
  <si>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</si>
  <si>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</si>
  <si>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</si>
  <si>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</si>
  <si>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</si>
  <si>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</si>
  <si>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</si>
  <si>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</si>
  <si>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</si>
  <si>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</si>
  <si>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</si>
  <si>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</si>
  <si>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</si>
  <si>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</si>
  <si>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</si>
  <si>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</si>
  <si>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</si>
  <si>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</si>
  <si>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</si>
  <si>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</si>
  <si>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</si>
  <si>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</si>
  <si>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</si>
  <si>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</si>
  <si>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</si>
  <si>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</si>
  <si>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</si>
  <si>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</si>
  <si>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</si>
  <si>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</si>
  <si>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</si>
  <si>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</si>
  <si>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</si>
  <si>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</si>
  <si>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</si>
  <si>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</si>
  <si>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</si>
  <si>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</si>
  <si>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</si>
  <si>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</si>
  <si>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</si>
  <si>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</si>
  <si>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</si>
  <si>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</si>
  <si>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</si>
  <si>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</si>
  <si>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</si>
  <si>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</si>
  <si>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</si>
  <si>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</si>
  <si>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</si>
  <si>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</si>
  <si>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</si>
  <si>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</si>
  <si>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</si>
  <si>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</si>
  <si>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</si>
  <si>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</si>
  <si>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</si>
  <si>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</si>
  <si>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</si>
  <si>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</si>
  <si>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</si>
  <si>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</si>
  <si>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</si>
  <si>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</si>
  <si>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</si>
  <si>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</si>
  <si>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</si>
  <si>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</si>
  <si>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</si>
  <si>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</si>
  <si>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</si>
  <si>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</si>
  <si>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</si>
  <si>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</si>
  <si>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</si>
  <si>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</si>
  <si>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</si>
  <si>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</si>
  <si>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</si>
  <si>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</si>
  <si>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</si>
  <si>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</si>
  <si>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</si>
  <si>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</si>
  <si>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</si>
  <si>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</si>
  <si>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</si>
  <si>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</si>
  <si>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</si>
  <si>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</si>
  <si>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</si>
  <si>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</si>
  <si>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</si>
  <si>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</si>
  <si>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</si>
  <si>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</si>
  <si>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</si>
  <si>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</si>
  <si>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</si>
  <si>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</si>
  <si>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</si>
  <si>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</si>
  <si>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</si>
  <si>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</si>
  <si>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</si>
  <si>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</si>
  <si>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</si>
  <si>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</si>
  <si>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</si>
  <si>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</si>
  <si>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</si>
  <si>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</si>
  <si>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</si>
  <si>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</si>
  <si>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</si>
  <si>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</si>
  <si>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</si>
  <si>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</si>
  <si>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</si>
  <si>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</si>
  <si>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</si>
  <si>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</si>
  <si>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</si>
  <si>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</si>
  <si>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</si>
  <si>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</si>
  <si>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</si>
  <si>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</si>
  <si>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</si>
  <si>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</si>
  <si>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</si>
  <si>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</si>
  <si>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</si>
  <si>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</si>
  <si>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</si>
  <si>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</si>
  <si>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</si>
  <si>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</si>
  <si>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</si>
  <si>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</si>
  <si>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</si>
  <si>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</si>
  <si>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</si>
  <si>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</si>
  <si>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</si>
  <si>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</si>
  <si>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</si>
  <si>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</si>
  <si>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</si>
  <si>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</si>
  <si>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</si>
  <si>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</si>
  <si>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</si>
  <si>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</si>
  <si>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</si>
  <si>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</si>
  <si>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</si>
  <si>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</si>
  <si>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</si>
  <si>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</si>
  <si>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</si>
  <si>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</si>
  <si>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</si>
  <si>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</si>
  <si>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</si>
  <si>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</si>
  <si>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</si>
  <si>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</si>
  <si>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</si>
  <si>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</si>
  <si>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</si>
  <si>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</si>
  <si>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</si>
  <si>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</si>
  <si>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</si>
  <si>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</si>
  <si>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</si>
  <si>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</si>
  <si>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</si>
  <si>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</si>
  <si>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</si>
  <si>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</si>
  <si>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</si>
  <si>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</si>
  <si>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</si>
  <si>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</si>
  <si>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</si>
  <si>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</si>
  <si>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</si>
  <si>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</si>
  <si>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</si>
  <si>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</si>
  <si>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</si>
  <si>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</si>
  <si>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</si>
  <si>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</si>
  <si>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</si>
  <si>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</si>
  <si>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</si>
  <si>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</si>
  <si>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</si>
  <si>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</si>
  <si>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</si>
  <si>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</si>
  <si>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</si>
  <si>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</si>
  <si>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</si>
  <si>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</si>
  <si>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</si>
  <si>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</si>
  <si>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</si>
  <si>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</si>
  <si>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</si>
  <si>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</si>
  <si>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</si>
  <si>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</si>
  <si>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</si>
  <si>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</si>
  <si>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</si>
  <si>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</si>
  <si>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</si>
  <si>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</si>
  <si>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</si>
  <si>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</si>
  <si>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</si>
  <si>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</si>
  <si>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</si>
  <si>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</si>
  <si>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</si>
  <si>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</si>
  <si>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</si>
  <si>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</si>
  <si>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</si>
  <si>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</si>
  <si>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</si>
  <si>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</si>
  <si>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</si>
  <si>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</si>
  <si>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</si>
  <si>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</si>
  <si>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</si>
  <si>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</si>
  <si>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</si>
  <si>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</si>
  <si>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</si>
  <si>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</si>
  <si>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</si>
  <si>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</si>
  <si>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</si>
  <si>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</si>
  <si>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</si>
  <si>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</si>
  <si>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</si>
  <si>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</si>
  <si>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</si>
  <si>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</si>
  <si>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</si>
  <si>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</si>
  <si>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</si>
  <si>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</si>
  <si>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</si>
  <si>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</si>
  <si>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</si>
  <si>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</si>
  <si>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</si>
  <si>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</si>
  <si>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</si>
  <si>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</si>
  <si>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</si>
  <si>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</si>
  <si>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</si>
  <si>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</si>
  <si>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</si>
  <si>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</si>
  <si>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</si>
  <si>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</si>
  <si>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</si>
  <si>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</si>
  <si>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</si>
  <si>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</si>
  <si>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</si>
  <si>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</si>
  <si>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</si>
  <si>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</si>
  <si>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</si>
  <si>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</si>
  <si>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</si>
  <si>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</si>
  <si>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</si>
  <si>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</si>
  <si>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</si>
  <si>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</si>
  <si>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</si>
  <si>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</si>
  <si>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</si>
  <si>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</si>
  <si>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</si>
  <si>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</si>
  <si>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</si>
  <si>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</si>
  <si>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</si>
  <si>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</si>
  <si>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</si>
  <si>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</si>
  <si>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</si>
  <si>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</si>
  <si>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</si>
  <si>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</si>
  <si>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</si>
  <si>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</si>
  <si>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</si>
  <si>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</si>
  <si>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</si>
  <si>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</si>
  <si>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</si>
  <si>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</si>
  <si>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</si>
  <si>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</si>
  <si>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</si>
  <si>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</si>
  <si>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</si>
  <si>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</si>
  <si>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</si>
  <si>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</si>
  <si>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</si>
  <si>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</si>
  <si>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</si>
  <si>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</si>
  <si>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</si>
  <si>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</si>
  <si>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</si>
  <si>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</si>
  <si>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</si>
  <si>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</si>
  <si>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</si>
  <si>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</si>
  <si>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</si>
  <si>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</si>
  <si>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</si>
  <si>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</si>
  <si>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</si>
  <si>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</si>
  <si>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</si>
  <si>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</si>
  <si>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</si>
  <si>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</si>
  <si>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</si>
  <si>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</si>
  <si>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</si>
  <si>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</si>
  <si>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</si>
  <si>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</si>
  <si>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</si>
  <si>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</si>
  <si>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</si>
  <si>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</si>
  <si>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</si>
  <si>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</si>
  <si>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</si>
  <si>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</si>
  <si>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</si>
  <si>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</si>
  <si>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</si>
  <si>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</si>
  <si>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</si>
  <si>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</si>
  <si>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</si>
  <si>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</si>
  <si>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</si>
  <si>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</si>
  <si>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</si>
  <si>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</si>
  <si>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</si>
  <si>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</si>
  <si>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</si>
  <si>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</si>
  <si>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</si>
  <si>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</si>
  <si>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</si>
  <si>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</si>
  <si>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</si>
  <si>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</si>
  <si>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</si>
  <si>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</si>
  <si>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</si>
  <si>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</si>
  <si>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</si>
  <si>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</si>
  <si>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</si>
  <si>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</si>
  <si>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</si>
  <si>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</si>
  <si>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</si>
  <si>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</si>
  <si>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</si>
  <si>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</si>
  <si>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</si>
  <si>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</si>
  <si>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</si>
  <si>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</si>
  <si>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</si>
  <si>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</si>
  <si>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</si>
  <si>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</si>
  <si>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</si>
  <si>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</si>
  <si>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</si>
  <si>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</si>
  <si>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</si>
  <si>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</si>
  <si>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</si>
  <si>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</si>
  <si>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</si>
  <si>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</si>
  <si>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</si>
  <si>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</si>
  <si>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</si>
  <si>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</si>
  <si>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</si>
  <si>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</si>
  <si>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</si>
  <si>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</si>
  <si>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</si>
  <si>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</si>
  <si>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</si>
  <si>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</si>
  <si>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</si>
  <si>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</si>
  <si>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</si>
  <si>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</si>
  <si>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</si>
  <si>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</si>
  <si>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</si>
  <si>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</si>
  <si>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</si>
  <si>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</si>
  <si>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</si>
  <si>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</si>
  <si>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</si>
  <si>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</si>
  <si>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</si>
  <si>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</si>
  <si>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</si>
  <si>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</si>
  <si>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</si>
  <si>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</si>
  <si>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</si>
  <si>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</si>
  <si>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</si>
  <si>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</si>
  <si>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</si>
  <si>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</si>
  <si>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</si>
  <si>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</si>
  <si>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</si>
  <si>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</si>
  <si>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</si>
  <si>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</si>
  <si>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</si>
  <si>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</si>
  <si>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</si>
  <si>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</si>
  <si>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</si>
  <si>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</si>
  <si>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</si>
  <si>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</si>
  <si>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</si>
  <si>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</si>
  <si>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</si>
  <si>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</si>
  <si>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</si>
  <si>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</si>
  <si>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</si>
  <si>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</si>
  <si>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</si>
  <si>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</si>
  <si>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</si>
  <si>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</si>
  <si>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</si>
  <si>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</si>
  <si>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</si>
  <si>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</si>
  <si>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</si>
  <si>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</si>
  <si>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</si>
  <si>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</si>
  <si>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</si>
  <si>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</si>
  <si>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</si>
  <si>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</si>
  <si>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</si>
  <si>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</si>
  <si>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</si>
  <si>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</si>
  <si>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</si>
  <si>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</si>
  <si>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</si>
  <si>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</si>
  <si>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</si>
  <si>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</si>
  <si>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</si>
  <si>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</si>
  <si>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</si>
  <si>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</si>
  <si>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</si>
  <si>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</si>
  <si>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</si>
  <si>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</si>
  <si>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</si>
  <si>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</si>
  <si>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</si>
  <si>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</si>
  <si>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</si>
  <si>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</si>
  <si>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</si>
  <si>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</si>
  <si>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</si>
  <si>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</si>
  <si>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</si>
  <si>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</si>
  <si>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</si>
  <si>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</si>
  <si>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</si>
  <si>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</si>
  <si>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</si>
  <si>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</si>
  <si>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</si>
  <si>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</si>
  <si>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</si>
  <si>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</si>
  <si>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</si>
  <si>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</si>
  <si>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</si>
  <si>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</si>
  <si>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</si>
  <si>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</si>
  <si>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</si>
  <si>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</si>
  <si>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</si>
  <si>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</si>
  <si>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</si>
  <si>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</si>
  <si>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</si>
  <si>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</si>
  <si>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</si>
  <si>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</si>
  <si>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</si>
  <si>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</si>
  <si>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</si>
  <si>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</si>
  <si>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</si>
  <si>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</si>
  <si>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</si>
  <si>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</si>
  <si>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</si>
  <si>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</si>
  <si>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</si>
  <si>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</si>
  <si>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</si>
  <si>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</si>
  <si>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</si>
  <si>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</si>
  <si>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</si>
  <si>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</si>
  <si>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</si>
  <si>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</si>
  <si>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</si>
  <si>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</si>
  <si>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</si>
  <si>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</si>
  <si>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</si>
  <si>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</si>
  <si>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</si>
  <si>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</si>
  <si>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</si>
  <si>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</si>
  <si>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</si>
  <si>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</si>
  <si>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</si>
  <si>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</si>
  <si>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</si>
  <si>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</si>
  <si>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</si>
  <si>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</si>
  <si>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</si>
  <si>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</si>
  <si>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</si>
  <si>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</si>
  <si>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</si>
  <si>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</si>
  <si>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</si>
  <si>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</si>
  <si>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</si>
  <si>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</si>
  <si>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</si>
  <si>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</si>
  <si>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</si>
  <si>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</si>
  <si>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</si>
  <si>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</si>
  <si>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</si>
  <si>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</si>
  <si>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</si>
  <si>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</si>
  <si>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</si>
  <si>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</si>
  <si>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</si>
  <si>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</si>
  <si>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</si>
  <si>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</si>
  <si>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</si>
  <si>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</si>
  <si>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</si>
  <si>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</si>
  <si>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</si>
  <si>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</si>
  <si>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</si>
  <si>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</si>
  <si>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</si>
  <si>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</si>
  <si>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</si>
  <si>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</si>
  <si>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</si>
  <si>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</si>
  <si>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</si>
  <si>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</si>
  <si>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</si>
  <si>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</si>
  <si>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</si>
  <si>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</si>
  <si>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</si>
  <si>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</si>
  <si>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</si>
  <si>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</si>
  <si>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</si>
  <si>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</si>
  <si>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</si>
  <si>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</si>
  <si>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</si>
  <si>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</si>
  <si>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</si>
  <si>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</si>
  <si>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</si>
  <si>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</si>
  <si>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</si>
  <si>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</si>
  <si>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</si>
  <si>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</si>
  <si>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</si>
  <si>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</si>
  <si>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</si>
  <si>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</si>
  <si>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</si>
  <si>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</si>
  <si>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</si>
  <si>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</si>
  <si>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</si>
  <si>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</si>
  <si>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</si>
  <si>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</si>
  <si>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</si>
  <si>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</si>
  <si>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</si>
  <si>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</si>
  <si>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</si>
  <si>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</si>
  <si>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</si>
  <si>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</si>
  <si>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</si>
  <si>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</si>
  <si>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</si>
  <si>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</si>
  <si>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</si>
  <si>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</si>
  <si>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</si>
  <si>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</si>
  <si>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</si>
  <si>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</si>
  <si>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</si>
  <si>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</si>
  <si>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</si>
  <si>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</si>
  <si>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</si>
  <si>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</si>
  <si>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</si>
  <si>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</si>
  <si>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</si>
  <si>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</si>
  <si>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</si>
  <si>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</si>
  <si>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</si>
  <si>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</si>
  <si>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</si>
  <si>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</si>
  <si>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</si>
  <si>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</si>
  <si>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</si>
  <si>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</si>
  <si>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</si>
  <si>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</si>
  <si>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</si>
  <si>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</si>
  <si>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</si>
  <si>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</si>
  <si>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</si>
  <si>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</si>
  <si>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</si>
  <si>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</si>
  <si>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</si>
  <si>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</si>
  <si>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</si>
  <si>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</si>
  <si>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</si>
  <si>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</si>
  <si>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</si>
  <si>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</si>
  <si>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</si>
  <si>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</si>
  <si>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</si>
  <si>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</si>
  <si>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</si>
  <si>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</si>
  <si>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</si>
  <si>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</si>
  <si>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</si>
  <si>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</si>
  <si>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</si>
  <si>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</si>
  <si>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</si>
  <si>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</si>
  <si>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</si>
  <si>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</si>
  <si>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</si>
  <si>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</si>
  <si>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</si>
  <si>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</si>
  <si>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</si>
  <si>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</si>
  <si>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</si>
  <si>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</si>
  <si>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</si>
  <si>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</si>
  <si>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</si>
  <si>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</si>
  <si>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</si>
  <si>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</si>
  <si>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</si>
  <si>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</si>
  <si>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</si>
  <si>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</si>
  <si>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</si>
  <si>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</si>
  <si>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</si>
  <si>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</si>
  <si>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</si>
  <si>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</si>
  <si>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</si>
  <si>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</si>
  <si>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</si>
  <si>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</si>
  <si>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</si>
  <si>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</si>
  <si>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</si>
  <si>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</si>
  <si>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</si>
  <si>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</si>
  <si>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</si>
  <si>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</si>
  <si>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</si>
  <si>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</si>
  <si>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</si>
  <si>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</si>
  <si>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</si>
  <si>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</si>
  <si>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</si>
  <si>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</si>
  <si>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</si>
  <si>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</si>
  <si>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</si>
  <si>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</si>
  <si>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</si>
  <si>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</si>
  <si>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</si>
  <si>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</si>
  <si>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</si>
  <si>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</si>
  <si>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</si>
  <si>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</si>
  <si>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</si>
  <si>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</si>
  <si>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</si>
  <si>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</si>
  <si>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</si>
  <si>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</si>
  <si>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</si>
  <si>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</si>
  <si>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</si>
  <si>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</si>
  <si>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</si>
  <si>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</si>
  <si>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</si>
  <si>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</si>
  <si>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</si>
  <si>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</si>
  <si>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</si>
  <si>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</si>
  <si>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</si>
  <si>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</si>
  <si>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</si>
  <si>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</si>
  <si>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</si>
  <si>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</si>
  <si>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</si>
  <si>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</si>
  <si>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</si>
  <si>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</si>
  <si>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</si>
  <si>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</si>
  <si>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</si>
  <si>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</si>
  <si>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</si>
  <si>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</si>
  <si>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</si>
  <si>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</si>
  <si>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</si>
  <si>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</si>
  <si>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</si>
  <si>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</si>
  <si>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</si>
  <si>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</si>
  <si>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</si>
  <si>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</si>
  <si>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</si>
  <si>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</si>
  <si>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</si>
  <si>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</si>
  <si>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</si>
  <si>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</si>
  <si>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</si>
  <si>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</si>
  <si>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</si>
  <si>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</si>
  <si>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</si>
  <si>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</si>
  <si>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</si>
  <si>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</si>
  <si>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</si>
  <si>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</si>
  <si>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</si>
  <si>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</si>
  <si>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</si>
  <si>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</si>
  <si>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</si>
  <si>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</si>
  <si>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</si>
  <si>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</si>
  <si>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</si>
  <si>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</si>
  <si>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</si>
  <si>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</si>
  <si>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</si>
  <si>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</si>
  <si>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</si>
  <si>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</si>
  <si>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</si>
  <si>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</si>
  <si>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</si>
  <si>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</si>
  <si>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</si>
  <si>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</si>
  <si>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</si>
  <si>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</si>
  <si>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</si>
  <si>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</si>
  <si>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</si>
  <si>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</si>
  <si>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</si>
  <si>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</si>
  <si>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</si>
  <si>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</si>
  <si>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</si>
  <si>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</si>
  <si>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</si>
  <si>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</si>
  <si>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</si>
  <si>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</si>
  <si>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</si>
  <si>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</si>
  <si>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</si>
  <si>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</si>
  <si>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</si>
  <si>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</si>
  <si>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</si>
  <si>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</si>
  <si>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</si>
  <si>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</si>
  <si>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</si>
  <si>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</si>
  <si>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</si>
  <si>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</si>
  <si>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</si>
  <si>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</si>
  <si>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</si>
  <si>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</si>
  <si>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</si>
  <si>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</si>
  <si>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</si>
  <si>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</si>
  <si>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</si>
  <si>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</si>
  <si>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</si>
  <si>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</si>
  <si>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</si>
  <si>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</si>
  <si>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</si>
  <si>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</si>
  <si>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</si>
  <si>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</si>
  <si>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</si>
  <si>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</si>
  <si>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</si>
  <si>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</si>
  <si>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</si>
  <si>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</si>
  <si>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</si>
  <si>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</si>
  <si>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</si>
  <si>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</si>
  <si>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</si>
  <si>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</si>
  <si>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</si>
  <si>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</si>
  <si>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</si>
  <si>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</si>
  <si>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</si>
  <si>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</si>
  <si>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</si>
  <si>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</si>
  <si>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</si>
  <si>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</si>
  <si>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</si>
  <si>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</si>
  <si>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</si>
  <si>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</si>
  <si>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</si>
  <si>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</si>
  <si>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</si>
  <si>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</si>
  <si>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</si>
  <si>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</si>
  <si>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</si>
  <si>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</si>
  <si>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</si>
  <si>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</si>
  <si>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</si>
  <si>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</si>
  <si>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</si>
  <si>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</si>
  <si>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</si>
  <si>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</si>
  <si>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</si>
  <si>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</si>
  <si>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</si>
  <si>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</si>
  <si>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</si>
  <si>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</si>
  <si>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</si>
  <si>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</si>
  <si>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</si>
  <si>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</si>
  <si>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</si>
  <si>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</si>
  <si>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</si>
  <si>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</si>
  <si>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</si>
  <si>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</si>
  <si>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</si>
  <si>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</si>
  <si>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</si>
  <si>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</si>
  <si>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</si>
  <si>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</si>
  <si>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</si>
  <si>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</si>
  <si>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</si>
  <si>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</si>
  <si>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</si>
  <si>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</si>
  <si>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</si>
  <si>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</si>
  <si>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</si>
  <si>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</si>
  <si>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</si>
  <si>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</si>
  <si>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</si>
  <si>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</si>
  <si>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</si>
  <si>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</si>
  <si>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</si>
  <si>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</si>
  <si>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</si>
  <si>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</si>
  <si>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</si>
  <si>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</si>
  <si>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</si>
  <si>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</si>
  <si>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</si>
  <si>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</si>
  <si>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</si>
  <si>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</si>
  <si>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</si>
  <si>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</si>
  <si>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</si>
  <si>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</si>
  <si>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</si>
  <si>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</si>
  <si>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</si>
  <si>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</si>
  <si>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</si>
  <si>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</si>
  <si>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</si>
  <si>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</si>
  <si>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</si>
  <si>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</si>
  <si>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</si>
  <si>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</si>
  <si>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</si>
  <si>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</si>
  <si>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</si>
  <si>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</si>
  <si>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</si>
  <si>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</si>
  <si>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</si>
  <si>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</si>
  <si>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</si>
  <si>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</si>
  <si>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</si>
  <si>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</si>
  <si>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</si>
  <si>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</si>
  <si>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</si>
  <si>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</si>
  <si>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</si>
  <si>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</si>
  <si>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</si>
  <si>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</si>
  <si>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</si>
  <si>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</si>
  <si>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</si>
  <si>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</si>
  <si>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</si>
  <si>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</si>
  <si>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</si>
  <si>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</si>
  <si>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</si>
  <si>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</si>
  <si>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</si>
  <si>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</si>
  <si>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</si>
  <si>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</si>
  <si>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</si>
  <si>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</si>
  <si>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</si>
  <si>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</si>
  <si>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</si>
  <si>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</si>
  <si>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</si>
  <si>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</si>
  <si>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</si>
  <si>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</si>
  <si>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</si>
  <si>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</si>
  <si>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</si>
  <si>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</si>
  <si>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</si>
  <si>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</si>
  <si>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</si>
  <si>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</si>
  <si>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</si>
  <si>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</si>
  <si>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</si>
  <si>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</si>
  <si>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</si>
  <si>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</si>
  <si>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</si>
  <si>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</si>
  <si>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</si>
  <si>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</si>
  <si>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</si>
  <si>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</si>
  <si>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</si>
  <si>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</si>
  <si>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</si>
  <si>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</si>
  <si>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</si>
  <si>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</si>
  <si>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</si>
  <si>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</si>
  <si>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</si>
  <si>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</si>
  <si>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</si>
  <si>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</si>
  <si>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</si>
  <si>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</si>
  <si>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</si>
  <si>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</si>
  <si>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</si>
  <si>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</si>
  <si>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</si>
  <si>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</si>
  <si>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</si>
  <si>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</si>
  <si>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</si>
  <si>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</si>
  <si>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</si>
  <si>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</si>
  <si>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</si>
  <si>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</si>
  <si>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</si>
  <si>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</si>
  <si>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</si>
  <si>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</si>
  <si>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</si>
  <si>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</si>
  <si>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</si>
  <si>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</si>
  <si>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</si>
  <si>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</si>
  <si>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</si>
  <si>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</si>
  <si>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</si>
  <si>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</si>
  <si>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</si>
  <si>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</si>
  <si>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</si>
  <si>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</si>
  <si>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</si>
  <si>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</si>
  <si>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</si>
  <si>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</si>
  <si>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</si>
  <si>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</si>
  <si>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</si>
  <si>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</si>
  <si>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</si>
  <si>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</si>
  <si>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</si>
  <si>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</si>
  <si>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</si>
  <si>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</si>
  <si>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</si>
  <si>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</si>
  <si>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</si>
  <si>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</si>
  <si>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</si>
  <si>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</si>
  <si>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</si>
  <si>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</si>
  <si>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</si>
  <si>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</si>
  <si>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</si>
  <si>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</si>
  <si>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</si>
  <si>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</si>
  <si>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</si>
  <si>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</si>
  <si>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</si>
  <si>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</si>
  <si>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</si>
  <si>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</si>
  <si>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</si>
  <si>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</si>
  <si>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</si>
  <si>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</si>
  <si>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</si>
  <si>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</si>
  <si>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</si>
  <si>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</si>
  <si>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</si>
  <si>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</si>
  <si>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</si>
  <si>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</si>
  <si>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</si>
  <si>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</si>
  <si>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</si>
  <si>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</si>
  <si>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</si>
  <si>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</si>
  <si>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</si>
  <si>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</si>
  <si>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</si>
  <si>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</si>
  <si>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</si>
  <si>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</si>
  <si>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</si>
  <si>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</si>
  <si>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</si>
  <si>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</si>
  <si>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</si>
  <si>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</si>
  <si>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</si>
  <si>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</si>
  <si>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</si>
  <si>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</si>
  <si>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</si>
  <si>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</si>
  <si>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</si>
  <si>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</si>
  <si>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</si>
  <si>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</si>
  <si>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</si>
  <si>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</si>
  <si>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</si>
  <si>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</si>
  <si>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</si>
  <si>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</si>
  <si>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</si>
  <si>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</si>
  <si>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</si>
  <si>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</si>
  <si>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</si>
  <si>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</si>
  <si>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</si>
  <si>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</si>
  <si>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</si>
  <si>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</si>
  <si>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</si>
  <si>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</si>
  <si>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</si>
  <si>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</si>
  <si>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</si>
  <si>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</si>
  <si>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</si>
  <si>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</si>
  <si>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</si>
  <si>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</si>
  <si>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</si>
  <si>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</si>
  <si>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</si>
  <si>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</si>
  <si>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</si>
  <si>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</si>
  <si>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</si>
  <si>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</si>
  <si>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</si>
  <si>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</si>
  <si>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</si>
  <si>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</si>
  <si>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</si>
  <si>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</si>
  <si>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</si>
  <si>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</si>
  <si>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</si>
  <si>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</si>
  <si>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</si>
  <si>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</si>
  <si>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</si>
  <si>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</si>
  <si>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</si>
  <si>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</si>
  <si>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</si>
  <si>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</si>
  <si>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</si>
  <si>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</si>
  <si>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</si>
  <si>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</si>
  <si>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</si>
  <si>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</si>
  <si>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</si>
  <si>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</si>
  <si>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</si>
  <si>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</si>
  <si>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</si>
  <si>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</si>
  <si>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</si>
  <si>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</si>
  <si>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</si>
  <si>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</si>
  <si>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</si>
  <si>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</si>
  <si>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</si>
  <si>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</si>
  <si>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</si>
  <si>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</si>
  <si>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</si>
  <si>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</si>
  <si>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</si>
  <si>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</si>
  <si>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</si>
  <si>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</si>
  <si>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</si>
  <si>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</si>
  <si>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</si>
  <si>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</si>
  <si>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</si>
  <si>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</si>
  <si>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</si>
  <si>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</si>
  <si>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</si>
  <si>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</si>
  <si>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</si>
  <si>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</si>
  <si>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</si>
  <si>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</si>
  <si>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</si>
  <si>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</si>
  <si>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</si>
  <si>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</si>
  <si>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</si>
  <si>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</si>
  <si>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</si>
  <si>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</si>
  <si>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</si>
  <si>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</si>
  <si>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</si>
  <si>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</si>
  <si>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</si>
  <si>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</si>
  <si>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</si>
  <si>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</si>
  <si>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</si>
  <si>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</si>
  <si>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</si>
  <si>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</si>
  <si>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</si>
  <si>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</si>
  <si>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</si>
  <si>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</si>
  <si>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</si>
  <si>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</si>
  <si>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</si>
  <si>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</si>
  <si>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</si>
  <si>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</si>
  <si>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</si>
  <si>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</si>
  <si>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</si>
  <si>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</si>
  <si>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</si>
  <si>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</si>
  <si>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</si>
  <si>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</si>
  <si>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</si>
  <si>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</si>
  <si>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</si>
  <si>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</si>
  <si>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</si>
  <si>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</si>
  <si>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</si>
  <si>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</si>
  <si>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</si>
  <si>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</si>
  <si>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</si>
  <si>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</si>
  <si>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</si>
  <si>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</si>
  <si>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</si>
  <si>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</si>
  <si>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</si>
  <si>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</si>
  <si>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</si>
  <si>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</si>
  <si>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</si>
  <si>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</si>
  <si>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</si>
  <si>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</si>
  <si>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</si>
  <si>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</si>
  <si>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</si>
  <si>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</si>
  <si>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</si>
  <si>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</si>
  <si>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</si>
  <si>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</si>
  <si>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</si>
  <si>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</si>
  <si>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</si>
  <si>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</si>
  <si>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</si>
  <si>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</si>
  <si>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</si>
  <si>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</si>
  <si>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</si>
  <si>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</si>
  <si>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</si>
  <si>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</si>
  <si>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</si>
  <si>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</si>
  <si>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</si>
  <si>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</si>
  <si>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</si>
  <si>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</si>
  <si>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</si>
  <si>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</si>
  <si>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</si>
  <si>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</si>
  <si>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</si>
  <si>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</si>
  <si>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</si>
  <si>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</si>
  <si>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</si>
  <si>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</si>
  <si>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</si>
  <si>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</si>
  <si>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</si>
  <si>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</si>
  <si>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</si>
  <si>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</si>
  <si>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</si>
  <si>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</si>
  <si>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</si>
  <si>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</si>
  <si>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</si>
  <si>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</si>
  <si>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</si>
  <si>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</si>
  <si>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</si>
  <si>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</si>
  <si>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</si>
  <si>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</si>
  <si>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</si>
  <si>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</si>
  <si>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</si>
  <si>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</si>
  <si>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</si>
  <si>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</si>
  <si>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</si>
  <si>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</si>
  <si>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</si>
  <si>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</si>
  <si>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</si>
  <si>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</si>
  <si>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</si>
  <si>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</si>
  <si>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</si>
  <si>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</si>
  <si>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</si>
  <si>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</si>
  <si>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</si>
  <si>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</si>
  <si>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</si>
  <si>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</si>
  <si>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</si>
  <si>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</si>
  <si>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</si>
  <si>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</si>
  <si>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</si>
  <si>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</si>
  <si>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</si>
  <si>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</si>
  <si>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</si>
  <si>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</si>
  <si>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</si>
  <si>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</si>
  <si>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</si>
  <si>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</si>
  <si>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</si>
  <si>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</si>
  <si>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</si>
  <si>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</si>
  <si>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</si>
  <si>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</si>
  <si>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</si>
  <si>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</si>
  <si>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</si>
  <si>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</si>
  <si>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</si>
  <si>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</si>
  <si>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</si>
  <si>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</si>
  <si>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</si>
  <si>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</si>
  <si>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</si>
  <si>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</si>
  <si>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</si>
  <si>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</si>
  <si>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</si>
  <si>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</si>
  <si>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</si>
  <si>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</si>
  <si>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</si>
  <si>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</si>
  <si>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</si>
  <si>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</si>
  <si>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</si>
  <si>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</si>
  <si>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</si>
  <si>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</si>
  <si>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</si>
  <si>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</si>
  <si>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</si>
  <si>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</si>
  <si>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</si>
  <si>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</si>
  <si>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</si>
  <si>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</si>
  <si>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</si>
  <si>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</si>
  <si>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</si>
  <si>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</si>
  <si>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</si>
  <si>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</si>
  <si>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</si>
  <si>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</si>
  <si>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</si>
  <si>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</si>
  <si>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</si>
  <si>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</si>
  <si>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</si>
  <si>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</si>
  <si>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</si>
  <si>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</si>
  <si>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</si>
  <si>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</si>
  <si>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</si>
  <si>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</si>
  <si>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</si>
  <si>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</si>
  <si>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</si>
  <si>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</si>
  <si>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</si>
  <si>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</si>
  <si>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</si>
  <si>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</si>
  <si>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</si>
  <si>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</si>
  <si>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</si>
  <si>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</si>
  <si>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</si>
  <si>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</si>
  <si>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</si>
  <si>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</si>
  <si>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</si>
  <si>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</si>
  <si>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</si>
  <si>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</si>
  <si>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</si>
  <si>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</si>
  <si>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</si>
  <si>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</si>
  <si>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</si>
  <si>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</si>
  <si>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</si>
  <si>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</si>
  <si>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</si>
  <si>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</si>
  <si>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</si>
  <si>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</si>
  <si>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</si>
  <si>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</si>
  <si>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</si>
  <si>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</si>
  <si>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</si>
  <si>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</si>
  <si>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</si>
  <si>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</si>
  <si>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</si>
  <si>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</si>
  <si>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</si>
  <si>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</si>
  <si>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</si>
  <si>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</si>
  <si>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</si>
  <si>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</si>
  <si>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</si>
  <si>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</si>
  <si>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</si>
  <si>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</si>
  <si>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</si>
  <si>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</si>
  <si>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</si>
  <si>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</si>
  <si>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</si>
  <si>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</si>
  <si>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</si>
  <si>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</si>
  <si>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</si>
  <si>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</si>
  <si>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</si>
  <si>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</si>
  <si>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</si>
  <si>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</si>
  <si>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</si>
  <si>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</si>
  <si>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</si>
  <si>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</si>
  <si>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</si>
  <si>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</si>
  <si>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</si>
  <si>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</si>
  <si>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</si>
  <si>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</si>
  <si>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</si>
  <si>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</si>
  <si>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</si>
  <si>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</si>
  <si>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</si>
  <si>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</si>
  <si>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</si>
  <si>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</si>
  <si>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</si>
  <si>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</si>
  <si>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</si>
  <si>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</si>
  <si>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</si>
  <si>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</si>
  <si>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</si>
  <si>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</si>
  <si>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</si>
  <si>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</si>
  <si>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</si>
  <si>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</si>
  <si>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</si>
  <si>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</si>
  <si>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</si>
  <si>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</si>
  <si>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</si>
  <si>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</si>
  <si>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</si>
  <si>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</si>
  <si>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</si>
  <si>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</si>
  <si>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</si>
  <si>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</si>
  <si>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</si>
  <si>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</si>
  <si>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</si>
  <si>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</si>
  <si>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</si>
  <si>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</si>
  <si>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</si>
  <si>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</si>
  <si>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</si>
  <si>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</si>
  <si>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</si>
  <si>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</si>
  <si>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</si>
  <si>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</si>
  <si>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</si>
  <si>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</si>
  <si>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</si>
  <si>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</si>
  <si>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</si>
  <si>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</si>
  <si>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</si>
  <si>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</si>
  <si>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</si>
  <si>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</si>
  <si>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</si>
  <si>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</si>
  <si>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</si>
  <si>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</si>
  <si>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</si>
  <si>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</si>
  <si>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</si>
  <si>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</si>
  <si>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</si>
  <si>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</si>
  <si>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</si>
  <si>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</si>
  <si>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</si>
  <si>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</si>
  <si>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</si>
  <si>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</si>
  <si>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</si>
  <si>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</si>
  <si>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</si>
  <si>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</si>
  <si>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</si>
  <si>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</si>
  <si>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</si>
  <si>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</si>
  <si>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</si>
  <si>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</si>
  <si>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</si>
  <si>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</si>
  <si>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</si>
  <si>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</si>
  <si>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</si>
  <si>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</si>
  <si>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</si>
  <si>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</si>
  <si>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</si>
  <si>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</si>
  <si>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</si>
  <si>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</si>
  <si>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</si>
  <si>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</si>
  <si>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</si>
  <si>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</si>
  <si>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</si>
  <si>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</si>
  <si>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</si>
  <si>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</si>
  <si>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</si>
  <si>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</si>
  <si>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</si>
  <si>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</si>
  <si>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</si>
  <si>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</si>
  <si>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</si>
  <si>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</si>
  <si>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</si>
  <si>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</si>
  <si>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</si>
  <si>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</si>
  <si>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</si>
  <si>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</si>
  <si>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</si>
  <si>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</si>
  <si>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</si>
  <si>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</si>
  <si>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</si>
  <si>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</si>
  <si>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</si>
  <si>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</si>
  <si>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</si>
  <si>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</si>
  <si>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</si>
  <si>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</si>
  <si>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</si>
  <si>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</si>
  <si>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</si>
  <si>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</si>
  <si>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</si>
  <si>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</si>
  <si>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</si>
  <si>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</si>
  <si>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</si>
  <si>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</si>
  <si>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</si>
  <si>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</si>
  <si>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</si>
  <si>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</si>
  <si>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</si>
  <si>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</si>
  <si>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</si>
  <si>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</si>
  <si>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</si>
  <si>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</si>
  <si>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</si>
  <si>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</si>
  <si>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</si>
  <si>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</si>
  <si>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</si>
  <si>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</si>
  <si>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</si>
  <si>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</si>
  <si>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</si>
  <si>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</si>
  <si>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</si>
  <si>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</si>
  <si>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</si>
  <si>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</si>
  <si>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</si>
  <si>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</si>
  <si>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</si>
  <si>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</si>
  <si>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</si>
  <si>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</si>
  <si>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</si>
  <si>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</si>
  <si>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</si>
  <si>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</si>
  <si>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</si>
  <si>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</si>
  <si>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</si>
  <si>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</si>
  <si>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</si>
  <si>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</si>
  <si>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</si>
  <si>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</si>
  <si>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</si>
  <si>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</si>
  <si>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</si>
  <si>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</si>
  <si>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</si>
  <si>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</si>
  <si>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</si>
  <si>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</si>
  <si>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</si>
  <si>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</si>
  <si>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</si>
  <si>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</si>
  <si>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</si>
  <si>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</si>
  <si>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</si>
  <si>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</si>
  <si>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</si>
  <si>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</si>
  <si>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</si>
  <si>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</si>
  <si>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</si>
  <si>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</si>
  <si>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</si>
  <si>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</si>
  <si>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</si>
  <si>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</si>
  <si>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</si>
  <si>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</si>
  <si>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</si>
  <si>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</si>
  <si>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</si>
  <si>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</si>
  <si>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</si>
  <si>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</si>
  <si>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</si>
  <si>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</si>
  <si>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</si>
  <si>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</si>
  <si>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</si>
  <si>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</si>
  <si>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</si>
  <si>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</si>
  <si>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</si>
  <si>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</si>
  <si>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</si>
  <si>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</si>
  <si>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</si>
  <si>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</si>
  <si>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</si>
  <si>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</si>
  <si>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</si>
  <si>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</si>
  <si>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</si>
  <si>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</si>
  <si>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</si>
  <si>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</si>
  <si>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</si>
  <si>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</si>
  <si>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</si>
  <si>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</si>
  <si>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</si>
  <si>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</si>
  <si>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</si>
  <si>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</si>
  <si>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</si>
  <si>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</si>
  <si>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</si>
  <si>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</si>
  <si>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</si>
  <si>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</si>
  <si>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</si>
  <si>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</si>
  <si>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</si>
  <si>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</si>
  <si>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</si>
  <si>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</si>
  <si>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</si>
  <si>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</si>
  <si>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</si>
  <si>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</si>
  <si>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</si>
  <si>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</si>
  <si>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</si>
  <si>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</si>
  <si>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</si>
  <si>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</si>
  <si>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</si>
  <si>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</si>
  <si>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</si>
  <si>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</si>
  <si>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</si>
  <si>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</si>
  <si>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</si>
  <si>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</si>
  <si>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</si>
  <si>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</si>
  <si>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</si>
  <si>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</si>
  <si>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</si>
  <si>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</si>
  <si>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</si>
  <si>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</si>
  <si>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</si>
  <si>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</si>
  <si>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</si>
  <si>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</si>
  <si>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</si>
  <si>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</si>
  <si>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</si>
  <si>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</si>
  <si>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</si>
  <si>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</si>
  <si>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</si>
  <si>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</si>
  <si>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</si>
  <si>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</si>
  <si>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</si>
  <si>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</si>
  <si>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</si>
  <si>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</si>
  <si>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</si>
  <si>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</si>
  <si>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</si>
  <si>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</si>
  <si>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</si>
  <si>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</si>
  <si>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</si>
  <si>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</si>
  <si>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</si>
  <si>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</si>
  <si>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</si>
  <si>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</si>
  <si>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</si>
  <si>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</si>
  <si>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</si>
  <si>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</si>
  <si>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</si>
  <si>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</si>
  <si>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</si>
  <si>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</si>
  <si>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</si>
  <si>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</si>
  <si>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</si>
  <si>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</si>
  <si>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</si>
  <si>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</si>
  <si>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</si>
  <si>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</si>
  <si>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</si>
  <si>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</si>
  <si>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</si>
  <si>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</si>
  <si>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</si>
  <si>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</si>
  <si>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</si>
  <si>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</si>
  <si>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</si>
  <si>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</si>
  <si>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</si>
  <si>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</si>
  <si>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</si>
  <si>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</si>
  <si>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</si>
  <si>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</si>
  <si>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</si>
  <si>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</si>
  <si>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</si>
  <si>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</si>
  <si>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</si>
  <si>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</si>
  <si>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</si>
  <si>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</si>
  <si>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</si>
  <si>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</si>
  <si>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</si>
  <si>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</si>
  <si>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</si>
  <si>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</si>
  <si>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</si>
  <si>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</si>
  <si>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</si>
  <si>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</si>
  <si>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</si>
  <si>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</si>
  <si>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</si>
  <si>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</si>
  <si>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</si>
  <si>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</si>
  <si>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</si>
  <si>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</si>
  <si>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</si>
  <si>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</si>
  <si>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</si>
  <si>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</si>
  <si>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</si>
  <si>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</si>
  <si>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</si>
  <si>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</si>
  <si>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</si>
  <si>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</si>
  <si>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</si>
  <si>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</si>
  <si>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</si>
  <si>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</si>
  <si>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</si>
  <si>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</si>
  <si>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</si>
  <si>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</si>
  <si>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</si>
  <si>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</si>
  <si>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</si>
  <si>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</si>
  <si>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</si>
  <si>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</si>
  <si>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</si>
  <si>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</si>
  <si>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</si>
  <si>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</si>
  <si>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</si>
  <si>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</si>
  <si>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</si>
  <si>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</si>
  <si>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</si>
  <si>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</si>
  <si>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</si>
  <si>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</si>
  <si>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</si>
  <si>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</si>
  <si>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</si>
  <si>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</si>
  <si>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</si>
  <si>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</si>
  <si>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</si>
  <si>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</si>
  <si>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</si>
  <si>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</si>
  <si>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</si>
  <si>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</si>
  <si>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</si>
  <si>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</si>
  <si>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</si>
  <si>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</si>
  <si>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</si>
  <si>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</si>
  <si>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</si>
  <si>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</si>
  <si>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</si>
  <si>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</si>
  <si>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</si>
  <si>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</si>
  <si>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</si>
  <si>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</si>
  <si>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</si>
  <si>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</si>
  <si>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</si>
  <si>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</si>
  <si>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</si>
  <si>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</si>
  <si>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</si>
  <si>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</si>
  <si>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</si>
  <si>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</si>
  <si>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</si>
  <si>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</si>
  <si>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</si>
  <si>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</si>
  <si>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</si>
  <si>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</si>
  <si>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</si>
  <si>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</si>
  <si>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</si>
  <si>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</si>
  <si>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</si>
  <si>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</si>
  <si>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</si>
  <si>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</si>
  <si>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</si>
  <si>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</si>
  <si>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</si>
  <si>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</si>
  <si>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</si>
  <si>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</si>
  <si>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</si>
  <si>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</si>
  <si>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</si>
  <si>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</si>
  <si>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</si>
  <si>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</si>
  <si>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</si>
  <si>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</si>
  <si>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</si>
  <si>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</si>
  <si>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</si>
  <si>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</si>
  <si>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</si>
  <si>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</si>
  <si>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</si>
  <si>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</si>
  <si>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</si>
  <si>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</si>
  <si>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</si>
  <si>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</si>
  <si>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</si>
  <si>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</si>
  <si>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</si>
  <si>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</si>
  <si>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</si>
  <si>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</si>
  <si>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</si>
  <si>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</si>
  <si>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</si>
  <si>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</si>
  <si>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</si>
  <si>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</si>
  <si>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</si>
  <si>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</si>
  <si>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</si>
  <si>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</si>
  <si>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</si>
  <si>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</si>
  <si>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</si>
  <si>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</si>
  <si>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</si>
  <si>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</si>
  <si>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</si>
  <si>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</si>
  <si>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</si>
  <si>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</si>
  <si>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</si>
  <si>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</si>
  <si>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</si>
  <si>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</si>
  <si>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</si>
  <si>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</si>
  <si>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</si>
  <si>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</si>
  <si>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</si>
  <si>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</si>
  <si>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</si>
  <si>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</si>
  <si>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</si>
  <si>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</si>
  <si>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</si>
  <si>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</si>
  <si>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</si>
  <si>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</si>
  <si>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</si>
  <si>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</si>
  <si>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</si>
  <si>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</si>
  <si>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</si>
  <si>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</si>
  <si>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</si>
  <si>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</si>
  <si>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</si>
  <si>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</si>
  <si>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</si>
  <si>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</si>
  <si>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</si>
  <si>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</si>
  <si>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</si>
  <si>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</si>
  <si>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</si>
  <si>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</si>
  <si>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</si>
  <si>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</si>
  <si>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</si>
  <si>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</si>
  <si>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</si>
  <si>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</si>
  <si>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</si>
  <si>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</si>
  <si>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</si>
  <si>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</si>
  <si>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</si>
  <si>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</si>
  <si>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</si>
  <si>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</si>
  <si>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</si>
  <si>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</si>
  <si>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</si>
  <si>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</si>
  <si>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</si>
  <si>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</si>
  <si>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</si>
  <si>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</si>
  <si>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</si>
  <si>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</si>
  <si>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</si>
  <si>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</si>
  <si>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</si>
  <si>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</si>
  <si>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</si>
  <si>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</si>
  <si>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</si>
  <si>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</si>
  <si>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</si>
  <si>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</si>
  <si>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</si>
  <si>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</si>
  <si>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</si>
  <si>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</si>
  <si>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</si>
  <si>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</si>
  <si>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</si>
  <si>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</si>
  <si>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</si>
  <si>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</si>
  <si>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</si>
  <si>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</si>
  <si>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</si>
  <si>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</si>
  <si>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</si>
  <si>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</si>
  <si>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</si>
  <si>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</si>
  <si>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</si>
  <si>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</si>
  <si>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</si>
  <si>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</si>
  <si>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</si>
  <si>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</si>
  <si>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</si>
  <si>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</si>
  <si>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</si>
  <si>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</si>
  <si>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</si>
  <si>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</si>
  <si>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</si>
  <si>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</si>
  <si>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</si>
  <si>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</si>
  <si>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</si>
  <si>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</si>
  <si>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</si>
  <si>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</si>
  <si>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</si>
  <si>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</si>
  <si>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</si>
  <si>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</si>
  <si>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</si>
  <si>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</si>
  <si>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</si>
  <si>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</si>
  <si>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</si>
  <si>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</si>
  <si>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</si>
  <si>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</si>
  <si>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</si>
  <si>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</si>
  <si>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</si>
  <si>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</si>
  <si>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</si>
  <si>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</si>
  <si>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</si>
  <si>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</si>
  <si>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</si>
  <si>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</si>
  <si>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</si>
  <si>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</si>
  <si>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</si>
  <si>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</si>
  <si>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</si>
  <si>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</si>
  <si>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</si>
  <si>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</si>
  <si>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</si>
  <si>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</si>
  <si>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</si>
  <si>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</si>
  <si>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</si>
  <si>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</si>
  <si>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</si>
  <si>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</si>
  <si>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</si>
  <si>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</si>
  <si>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</si>
  <si>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</si>
  <si>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</si>
  <si>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</si>
  <si>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</si>
  <si>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</si>
  <si>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</si>
  <si>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</si>
  <si>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</si>
  <si>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</si>
  <si>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</si>
  <si>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</si>
  <si>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</si>
  <si>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</si>
  <si>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</si>
  <si>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</si>
  <si>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</si>
  <si>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</si>
  <si>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</si>
  <si>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</si>
  <si>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</si>
  <si>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</si>
  <si>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</si>
  <si>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</si>
  <si>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</si>
  <si>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</si>
  <si>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</si>
  <si>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</si>
  <si>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</si>
  <si>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</si>
  <si>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</si>
  <si>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</si>
  <si>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</si>
  <si>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</si>
  <si>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</si>
  <si>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</si>
  <si>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</si>
  <si>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</si>
  <si>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</si>
  <si>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</si>
  <si>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</si>
  <si>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</si>
  <si>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</si>
  <si>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</si>
  <si>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</si>
  <si>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</si>
  <si>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</si>
  <si>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</si>
  <si>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</si>
  <si>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</si>
  <si>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</si>
  <si>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</si>
  <si>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</si>
  <si>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</si>
  <si>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</si>
  <si>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</si>
  <si>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</si>
  <si>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</si>
  <si>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</si>
  <si>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</si>
  <si>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</si>
  <si>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</si>
  <si>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</si>
  <si>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</si>
  <si>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</si>
  <si>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</si>
  <si>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</si>
  <si>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</si>
  <si>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</si>
  <si>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</si>
  <si>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</si>
  <si>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</si>
  <si>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</si>
  <si>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</si>
  <si>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</si>
  <si>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</si>
  <si>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</si>
  <si>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</si>
  <si>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</si>
  <si>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</si>
  <si>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</si>
  <si>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</si>
  <si>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</si>
  <si>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</si>
  <si>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</si>
  <si>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</si>
  <si>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</si>
  <si>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</si>
  <si>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</si>
  <si>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</si>
  <si>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</si>
  <si>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</si>
  <si>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</si>
  <si>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</si>
  <si>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</si>
  <si>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</si>
  <si>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</si>
  <si>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</si>
  <si>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</si>
  <si>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</si>
  <si>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</si>
  <si>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</si>
  <si>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</si>
  <si>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</si>
  <si>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</si>
  <si>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</si>
  <si>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</si>
  <si>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</si>
  <si>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</si>
  <si>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</si>
  <si>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</si>
  <si>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</si>
  <si>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</si>
  <si>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</si>
  <si>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</si>
  <si>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</si>
  <si>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</si>
  <si>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</si>
  <si>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</si>
  <si>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</si>
  <si>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</si>
  <si>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</si>
  <si>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</si>
  <si>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</si>
  <si>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</si>
  <si>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</si>
  <si>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</si>
  <si>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</si>
  <si>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</si>
  <si>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</si>
  <si>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</si>
  <si>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</si>
  <si>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</si>
  <si>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</si>
  <si>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</si>
  <si>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</si>
  <si>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</si>
  <si>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</si>
  <si>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</si>
  <si>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</si>
  <si>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</si>
  <si>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</si>
  <si>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</si>
  <si>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</si>
  <si>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</si>
  <si>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</si>
  <si>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</si>
  <si>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</si>
  <si>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</si>
  <si>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</si>
  <si>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</si>
  <si>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</si>
  <si>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</si>
  <si>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</si>
  <si>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</si>
  <si>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</si>
  <si>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</si>
  <si>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</si>
  <si>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</si>
  <si>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</si>
  <si>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</si>
  <si>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</si>
  <si>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</si>
  <si>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</si>
  <si>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</si>
  <si>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</si>
  <si>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</si>
  <si>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</si>
  <si>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</si>
  <si>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</si>
  <si>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</si>
  <si>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</si>
  <si>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</si>
  <si>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</si>
  <si>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</si>
  <si>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</si>
  <si>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</si>
  <si>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</si>
  <si>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</si>
  <si>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</si>
  <si>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</si>
  <si>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</si>
  <si>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</si>
  <si>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</si>
  <si>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</si>
  <si>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</si>
  <si>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</si>
  <si>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</si>
  <si>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</si>
  <si>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</si>
  <si>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</si>
  <si>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</si>
  <si>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</si>
  <si>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</si>
  <si>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</si>
  <si>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</si>
  <si>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</si>
  <si>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</si>
  <si>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</si>
  <si>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</si>
  <si>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</si>
  <si>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</si>
  <si>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</si>
  <si>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</si>
  <si>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</si>
  <si>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</si>
  <si>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</si>
  <si>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</si>
  <si>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</si>
  <si>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</si>
  <si>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</si>
  <si>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</si>
  <si>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</si>
  <si>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</si>
  <si>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</si>
  <si>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</si>
  <si>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</si>
  <si>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</si>
  <si>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</si>
  <si>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</si>
  <si>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</si>
  <si>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</si>
  <si>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</si>
  <si>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</si>
  <si>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</si>
  <si>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</si>
  <si>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</si>
  <si>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</si>
  <si>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</si>
  <si>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</si>
  <si>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</si>
  <si>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</si>
  <si>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</si>
  <si>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</si>
  <si>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</si>
  <si>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</si>
  <si>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</si>
  <si>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</si>
  <si>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</si>
  <si>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</si>
  <si>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</si>
  <si>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</si>
  <si>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</si>
  <si>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</si>
  <si>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</si>
  <si>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</si>
  <si>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</si>
  <si>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</si>
  <si>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</si>
  <si>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</si>
  <si>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</si>
  <si>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</si>
  <si>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</si>
  <si>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</si>
  <si>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</si>
  <si>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</si>
  <si>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</si>
  <si>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</si>
  <si>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</si>
  <si>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</si>
  <si>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</si>
  <si>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</si>
  <si>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</si>
  <si>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</si>
  <si>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</si>
  <si>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</si>
  <si>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</si>
  <si>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</si>
  <si>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</si>
  <si>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</si>
  <si>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</si>
  <si>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</si>
  <si>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</si>
  <si>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</si>
  <si>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</si>
  <si>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</si>
  <si>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</si>
  <si>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</si>
  <si>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</si>
  <si>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</si>
  <si>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</si>
  <si>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</si>
  <si>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</si>
  <si>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</si>
  <si>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</si>
  <si>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</si>
  <si>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</si>
  <si>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</si>
  <si>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</si>
  <si>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</si>
  <si>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</si>
  <si>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</si>
  <si>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</si>
  <si>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</si>
  <si>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</si>
  <si>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</si>
  <si>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</si>
  <si>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</si>
  <si>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</si>
  <si>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</si>
  <si>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</si>
  <si>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</si>
  <si>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</si>
  <si>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</si>
  <si>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</si>
  <si>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</si>
  <si>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</si>
  <si>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</si>
  <si>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</si>
  <si>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</si>
  <si>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</si>
  <si>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</si>
  <si>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</si>
  <si>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</si>
  <si>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</si>
  <si>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</si>
  <si>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</si>
  <si>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</si>
  <si>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</si>
  <si>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</si>
  <si>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</si>
  <si>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</si>
  <si>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</si>
  <si>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</si>
  <si>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</si>
  <si>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</si>
  <si>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</si>
  <si>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</si>
  <si>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</si>
  <si>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</si>
  <si>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</si>
  <si>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</si>
  <si>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</si>
  <si>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</si>
  <si>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</si>
  <si>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</si>
  <si>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</si>
  <si>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</si>
  <si>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</si>
  <si>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</si>
  <si>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</si>
  <si>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</si>
  <si>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</si>
  <si>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</si>
  <si>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</si>
  <si>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</si>
  <si>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</si>
  <si>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</si>
  <si>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</si>
  <si>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</si>
  <si>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</si>
  <si>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</si>
  <si>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</si>
  <si>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</si>
  <si>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</si>
  <si>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</si>
  <si>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</si>
  <si>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</si>
  <si>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</si>
  <si>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</si>
  <si>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</si>
  <si>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</si>
  <si>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</si>
  <si>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</si>
  <si>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</si>
  <si>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</si>
  <si>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</si>
  <si>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</si>
  <si>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</si>
  <si>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</si>
  <si>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</si>
  <si>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</si>
  <si>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</si>
  <si>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</si>
  <si>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</si>
  <si>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</si>
  <si>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</si>
  <si>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</si>
  <si>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</si>
  <si>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</si>
  <si>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</si>
  <si>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</si>
  <si>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</si>
  <si>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</si>
  <si>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</si>
  <si>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</si>
  <si>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</si>
  <si>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</si>
  <si>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</si>
  <si>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</si>
  <si>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</si>
  <si>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</si>
  <si>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</si>
  <si>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</si>
  <si>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</si>
  <si>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</si>
  <si>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</si>
  <si>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</si>
  <si>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</si>
  <si>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</si>
  <si>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</si>
  <si>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</si>
  <si>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</si>
  <si>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</si>
  <si>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</si>
  <si>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</si>
  <si>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</si>
  <si>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</si>
  <si>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</si>
  <si>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</si>
  <si>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</si>
  <si>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</si>
  <si>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</si>
  <si>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</si>
  <si>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</si>
  <si>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</si>
  <si>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</si>
  <si>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</si>
  <si>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</si>
  <si>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</si>
  <si>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</si>
  <si>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</si>
  <si>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</si>
  <si>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</si>
  <si>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</si>
  <si>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</si>
  <si>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</si>
  <si>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</si>
  <si>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</si>
  <si>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</si>
  <si>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</si>
  <si>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</si>
  <si>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</si>
  <si>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</si>
  <si>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</si>
  <si>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</si>
  <si>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</si>
  <si>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</si>
  <si>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</si>
  <si>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</si>
  <si>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</si>
  <si>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</si>
  <si>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</si>
  <si>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</si>
  <si>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</si>
  <si>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</si>
  <si>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</si>
  <si>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</si>
  <si>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</si>
  <si>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</si>
  <si>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</si>
  <si>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</si>
  <si>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</si>
  <si>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</si>
  <si>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</si>
  <si>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</si>
  <si>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</si>
  <si>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</si>
  <si>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</si>
  <si>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</si>
  <si>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</si>
  <si>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</si>
  <si>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</si>
  <si>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</si>
  <si>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</si>
  <si>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</si>
  <si>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</si>
  <si>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</si>
  <si>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</si>
  <si>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</si>
  <si>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</si>
  <si>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</si>
  <si>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</si>
  <si>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</si>
  <si>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</si>
  <si>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</si>
  <si>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</si>
  <si>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</si>
  <si>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</si>
  <si>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</si>
  <si>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</si>
  <si>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</si>
  <si>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</si>
  <si>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</si>
  <si>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</si>
  <si>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</si>
  <si>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</si>
  <si>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</si>
  <si>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</si>
  <si>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</si>
  <si>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</si>
  <si>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</si>
  <si>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</si>
  <si>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</si>
  <si>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</si>
  <si>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</si>
  <si>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</si>
  <si>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</si>
  <si>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</si>
  <si>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</si>
  <si>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</si>
  <si>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</si>
  <si>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</si>
  <si>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</si>
  <si>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</si>
  <si>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</si>
  <si>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</si>
  <si>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</si>
  <si>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</si>
  <si>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</si>
  <si>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</si>
  <si>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</si>
  <si>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</si>
  <si>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</si>
  <si>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</si>
  <si>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</si>
  <si>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</si>
  <si>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</si>
  <si>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</si>
  <si>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</si>
  <si>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</si>
  <si>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</si>
  <si>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</si>
  <si>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</si>
  <si>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</si>
  <si>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</si>
  <si>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</si>
  <si>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</si>
  <si>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</si>
  <si>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</si>
  <si>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</si>
  <si>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</si>
  <si>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</si>
  <si>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</si>
  <si>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</si>
  <si>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</si>
  <si>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</si>
  <si>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</si>
  <si>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</si>
  <si>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</si>
  <si>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</si>
  <si>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</si>
  <si>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</si>
  <si>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</si>
  <si>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</si>
  <si>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</si>
  <si>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</si>
  <si>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</si>
  <si>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</si>
  <si>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</si>
  <si>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</si>
  <si>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</si>
  <si>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</si>
  <si>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</si>
  <si>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</si>
  <si>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</si>
  <si>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</si>
  <si>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</si>
  <si>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</si>
  <si>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</si>
  <si>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</si>
  <si>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</si>
  <si>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</si>
  <si>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</si>
  <si>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</si>
  <si>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</si>
  <si>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</si>
  <si>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</si>
  <si>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</si>
  <si>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</si>
  <si>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</si>
  <si>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</si>
  <si>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</si>
  <si>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</si>
  <si>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</si>
  <si>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</si>
  <si>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</si>
  <si>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</si>
  <si>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</si>
  <si>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</si>
  <si>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</si>
  <si>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</si>
  <si>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</si>
  <si>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</si>
  <si>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</si>
  <si>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</si>
  <si>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</si>
  <si>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</si>
  <si>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</si>
  <si>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</si>
  <si>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</si>
  <si>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</si>
  <si>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</si>
  <si>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</si>
  <si>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</si>
  <si>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</si>
  <si>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</si>
  <si>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</si>
  <si>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</si>
  <si>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</si>
  <si>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</si>
  <si>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</si>
  <si>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</si>
  <si>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</si>
  <si>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</si>
  <si>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</si>
  <si>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</si>
  <si>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</si>
  <si>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</si>
  <si>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</si>
  <si>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</si>
  <si>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</si>
  <si>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</si>
  <si>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</si>
  <si>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</si>
  <si>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</si>
  <si>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</si>
  <si>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</si>
  <si>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</si>
  <si>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</si>
  <si>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</si>
  <si>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</si>
  <si>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</si>
  <si>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</si>
  <si>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</si>
  <si>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</si>
  <si>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</si>
  <si>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</si>
  <si>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</si>
  <si>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</si>
  <si>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</si>
  <si>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</si>
  <si>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</si>
  <si>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</si>
  <si>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</si>
  <si>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</si>
  <si>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</si>
  <si>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</si>
  <si>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</si>
  <si>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</si>
  <si>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</si>
  <si>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</si>
  <si>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</si>
  <si>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</si>
  <si>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</si>
  <si>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</si>
  <si>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</si>
  <si>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</si>
  <si>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</si>
  <si>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</si>
  <si>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</si>
  <si>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</si>
  <si>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</si>
  <si>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</si>
  <si>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</si>
  <si>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</si>
  <si>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</si>
  <si>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</si>
  <si>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</si>
  <si>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</si>
  <si>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</si>
  <si>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</si>
  <si>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</si>
  <si>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</si>
  <si>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</si>
  <si>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</si>
  <si>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</si>
  <si>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</si>
  <si>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</si>
  <si>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</si>
  <si>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</si>
  <si>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</si>
  <si>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</si>
  <si>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</si>
  <si>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</si>
  <si>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</si>
  <si>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</si>
  <si>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</si>
  <si>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</si>
  <si>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</si>
  <si>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</si>
  <si>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</si>
  <si>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</si>
  <si>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</si>
  <si>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</si>
  <si>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</si>
  <si>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</si>
  <si>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</si>
  <si>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</si>
  <si>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</si>
  <si>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</si>
  <si>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</si>
  <si>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</si>
  <si>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</si>
  <si>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</si>
  <si>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</si>
  <si>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</si>
  <si>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</si>
  <si>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</si>
  <si>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</si>
  <si>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</si>
  <si>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</si>
  <si>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</si>
  <si>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</si>
  <si>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</si>
  <si>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</si>
  <si>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</si>
  <si>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</si>
  <si>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</si>
  <si>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</si>
  <si>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</si>
  <si>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</si>
  <si>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</si>
  <si>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</si>
  <si>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</si>
  <si>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</si>
  <si>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</si>
  <si>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</si>
  <si>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</si>
  <si>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</si>
  <si>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</si>
  <si>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</si>
  <si>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</si>
  <si>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</si>
  <si>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</si>
  <si>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</si>
  <si>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</si>
  <si>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</si>
  <si>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</si>
  <si>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</si>
  <si>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</si>
  <si>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</si>
  <si>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</si>
  <si>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</si>
  <si>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</si>
  <si>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</si>
  <si>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</si>
  <si>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</si>
  <si>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</si>
  <si>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</si>
  <si>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</si>
  <si>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</si>
  <si>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</si>
  <si>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</si>
  <si>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</si>
  <si>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</si>
  <si>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</si>
  <si>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</si>
  <si>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</si>
  <si>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</si>
  <si>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</si>
  <si>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</si>
  <si>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</si>
  <si>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</si>
  <si>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</si>
  <si>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</si>
  <si>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</si>
  <si>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</si>
  <si>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</si>
  <si>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</si>
  <si>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</si>
  <si>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</si>
  <si>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</si>
  <si>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</si>
  <si>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</si>
  <si>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</si>
  <si>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</si>
  <si>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</si>
  <si>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</si>
  <si>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</si>
  <si>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</si>
  <si>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</si>
  <si>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</si>
  <si>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</si>
  <si>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</si>
  <si>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</si>
  <si>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</si>
  <si>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</si>
  <si>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</si>
  <si>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</si>
  <si>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</si>
  <si>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</si>
  <si>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</si>
  <si>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</si>
  <si>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</si>
  <si>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</si>
  <si>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</si>
  <si>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</si>
  <si>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</si>
  <si>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</si>
  <si>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</si>
  <si>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</si>
  <si>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</si>
  <si>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</si>
  <si>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</si>
  <si>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</si>
  <si>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</si>
  <si>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</si>
  <si>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</si>
  <si>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</si>
  <si>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</si>
  <si>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</si>
  <si>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</si>
  <si>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</si>
  <si>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</si>
  <si>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</si>
  <si>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</si>
  <si>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</si>
  <si>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</si>
  <si>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</si>
  <si>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</si>
  <si>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</si>
  <si>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</si>
  <si>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</si>
  <si>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</si>
  <si>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</si>
  <si>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</si>
  <si>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</si>
  <si>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</si>
  <si>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</si>
  <si>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</si>
  <si>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</si>
  <si>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</si>
  <si>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</si>
  <si>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</si>
  <si>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</si>
  <si>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</si>
  <si>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</si>
  <si>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</si>
  <si>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</si>
  <si>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</si>
  <si>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</si>
  <si>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</si>
  <si>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</si>
  <si>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</si>
  <si>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</si>
  <si>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</si>
  <si>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</si>
  <si>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</si>
  <si>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</si>
  <si>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</si>
  <si>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</si>
  <si>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</si>
  <si>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</si>
  <si>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</si>
  <si>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</si>
  <si>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</si>
  <si>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</si>
  <si>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</si>
  <si>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</si>
  <si>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</si>
  <si>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</si>
  <si>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</si>
  <si>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</si>
  <si>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</si>
  <si>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</si>
  <si>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</si>
  <si>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</si>
  <si>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</si>
  <si>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</si>
  <si>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</si>
  <si>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</si>
  <si>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</si>
  <si>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</si>
  <si>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</si>
  <si>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</si>
  <si>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</si>
  <si>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</si>
  <si>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</si>
  <si>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</si>
  <si>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</si>
  <si>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</si>
  <si>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</si>
  <si>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</si>
  <si>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</si>
  <si>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</si>
  <si>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</si>
  <si>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</si>
  <si>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</si>
  <si>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</si>
  <si>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</si>
  <si>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</si>
  <si>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</si>
  <si>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</si>
  <si>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</si>
  <si>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</si>
  <si>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</si>
  <si>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</si>
  <si>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</si>
  <si>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</si>
  <si>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</si>
  <si>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</si>
  <si>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</si>
  <si>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</si>
  <si>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</si>
  <si>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</si>
  <si>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</si>
  <si>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</si>
  <si>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</si>
  <si>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</si>
  <si>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</si>
  <si>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</si>
  <si>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</si>
  <si>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</si>
  <si>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</si>
  <si>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</si>
  <si>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</si>
  <si>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</si>
  <si>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</si>
  <si>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</si>
  <si>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</si>
  <si>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</si>
  <si>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</si>
  <si>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</si>
  <si>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</si>
  <si>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</si>
  <si>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</si>
  <si>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</si>
  <si>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</si>
  <si>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</si>
  <si>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</si>
  <si>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</si>
  <si>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</si>
  <si>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</si>
  <si>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</si>
  <si>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</si>
  <si>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</si>
  <si>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</si>
  <si>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</si>
  <si>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</si>
  <si>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</si>
  <si>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</si>
  <si>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</si>
  <si>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</si>
  <si>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</si>
  <si>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</si>
  <si>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</si>
  <si>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</si>
  <si>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</si>
  <si>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</si>
  <si>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</si>
  <si>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</si>
  <si>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</si>
  <si>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</si>
  <si>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</si>
  <si>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</si>
  <si>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</si>
  <si>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</si>
  <si>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</si>
  <si>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</si>
  <si>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</si>
  <si>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</si>
  <si>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</si>
  <si>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</si>
  <si>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</si>
  <si>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</si>
  <si>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</si>
  <si>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</si>
  <si>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</si>
  <si>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</si>
  <si>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</si>
  <si>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</si>
  <si>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</si>
  <si>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</si>
  <si>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</si>
  <si>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</si>
  <si>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</si>
  <si>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</si>
  <si>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</si>
  <si>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</si>
  <si>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</si>
  <si>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</si>
  <si>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</si>
  <si>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</si>
  <si>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</si>
  <si>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</si>
  <si>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</si>
  <si>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</si>
  <si>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</si>
  <si>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</si>
  <si>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</si>
  <si>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</si>
  <si>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</si>
  <si>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</si>
  <si>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</si>
  <si>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</si>
  <si>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</si>
  <si>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</si>
  <si>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</si>
  <si>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</si>
  <si>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</si>
  <si>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</si>
  <si>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</si>
  <si>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</si>
  <si>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</si>
  <si>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</si>
  <si>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</si>
  <si>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</si>
  <si>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</si>
  <si>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</si>
  <si>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</si>
  <si>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</si>
  <si>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</si>
  <si>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</si>
  <si>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</si>
  <si>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</si>
  <si>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</si>
  <si>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</si>
  <si>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</si>
  <si>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</si>
  <si>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</si>
  <si>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</si>
  <si>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</si>
  <si>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</si>
  <si>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</si>
  <si>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</si>
  <si>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</si>
  <si>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</si>
  <si>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</si>
  <si>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</si>
  <si>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</si>
  <si>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</si>
  <si>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</si>
  <si>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</si>
  <si>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</si>
  <si>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</si>
  <si>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</si>
  <si>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</si>
  <si>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</si>
  <si>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</si>
  <si>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</si>
  <si>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</si>
  <si>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</si>
  <si>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</si>
  <si>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</si>
  <si>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</si>
  <si>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</si>
  <si>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</si>
  <si>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</si>
  <si>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</si>
  <si>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</si>
  <si>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</si>
  <si>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</si>
  <si>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</si>
  <si>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</si>
  <si>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</si>
  <si>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</si>
  <si>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</si>
  <si>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</si>
  <si>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</si>
  <si>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</si>
  <si>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</si>
  <si>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</si>
  <si>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</si>
  <si>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</si>
  <si>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</si>
  <si>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</si>
  <si>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</si>
  <si>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</si>
  <si>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</si>
  <si>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</si>
  <si>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</si>
  <si>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</si>
  <si>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</si>
  <si>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</si>
  <si>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</si>
  <si>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</si>
  <si>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</si>
  <si>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</si>
  <si>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</si>
  <si>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</si>
  <si>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</si>
  <si>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</si>
  <si>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</si>
  <si>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</si>
  <si>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</si>
  <si>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</si>
  <si>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</si>
  <si>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</si>
  <si>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</si>
  <si>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</si>
  <si>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</si>
  <si>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</si>
  <si>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</si>
  <si>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</si>
  <si>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</si>
  <si>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</si>
  <si>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</si>
  <si>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</si>
  <si>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</si>
  <si>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</si>
  <si>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</si>
  <si>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</si>
  <si>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</si>
  <si>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</si>
  <si>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</si>
  <si>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</si>
  <si>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</si>
  <si>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</si>
  <si>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</si>
  <si>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</si>
  <si>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</si>
  <si>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</si>
  <si>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</si>
  <si>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</si>
  <si>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</si>
  <si>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</si>
  <si>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</si>
  <si>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</si>
  <si>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</si>
  <si>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</si>
  <si>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</si>
  <si>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</si>
  <si>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</si>
  <si>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</si>
  <si>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</si>
  <si>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</si>
  <si>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</si>
  <si>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</si>
  <si>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</si>
  <si>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</si>
  <si>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</si>
  <si>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</si>
  <si>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</si>
  <si>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</si>
  <si>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</si>
  <si>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</si>
  <si>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</si>
  <si>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</si>
  <si>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</si>
  <si>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</si>
  <si>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</si>
  <si>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</si>
  <si>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</si>
  <si>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</si>
  <si>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</si>
  <si>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</si>
  <si>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</si>
  <si>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</si>
  <si>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</si>
  <si>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</si>
  <si>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</si>
  <si>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</si>
  <si>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</si>
  <si>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</si>
  <si>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</si>
  <si>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</si>
  <si>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</si>
  <si>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</si>
  <si>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</si>
  <si>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</si>
  <si>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</si>
  <si>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</si>
  <si>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</si>
  <si>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</si>
  <si>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</si>
  <si>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</si>
  <si>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</si>
  <si>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</si>
  <si>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</si>
  <si>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</si>
  <si>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</si>
  <si>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</si>
  <si>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</si>
  <si>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</si>
  <si>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</si>
  <si>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</si>
  <si>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</si>
  <si>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</si>
  <si>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</si>
  <si>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</si>
  <si>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</si>
  <si>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</si>
  <si>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</si>
  <si>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</si>
  <si>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</si>
  <si>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</si>
  <si>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</si>
  <si>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</si>
  <si>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</si>
  <si>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</si>
  <si>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</si>
  <si>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</si>
  <si>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</si>
  <si>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</si>
  <si>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</si>
  <si>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</si>
  <si>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</si>
  <si>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</si>
  <si>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</si>
  <si>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</si>
  <si>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</si>
  <si>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</si>
  <si>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</si>
  <si>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</si>
  <si>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</si>
  <si>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</si>
  <si>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</si>
  <si>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</si>
  <si>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</si>
  <si>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</si>
  <si>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</si>
  <si>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</si>
  <si>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</si>
  <si>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</si>
  <si>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</si>
  <si>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</si>
  <si>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</si>
  <si>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</si>
  <si>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</si>
  <si>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</si>
  <si>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</si>
  <si>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</si>
  <si>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</si>
  <si>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</si>
  <si>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</si>
  <si>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</si>
  <si>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</si>
  <si>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</si>
  <si>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</si>
  <si>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</si>
  <si>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</si>
  <si>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</si>
  <si>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</si>
  <si>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</si>
  <si>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</si>
  <si>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</si>
  <si>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</si>
  <si>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</si>
  <si>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</si>
  <si>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</si>
  <si>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</si>
  <si>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</si>
  <si>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</si>
  <si>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</si>
  <si>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</si>
  <si>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</si>
  <si>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</si>
  <si>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</si>
  <si>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</si>
  <si>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</si>
  <si>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</si>
  <si>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</si>
  <si>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</si>
  <si>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</si>
  <si>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</si>
  <si>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</si>
  <si>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</si>
  <si>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</si>
  <si>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</si>
  <si>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</si>
  <si>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</si>
  <si>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</si>
  <si>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</si>
  <si>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</si>
  <si>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</si>
  <si>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</si>
  <si>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</si>
  <si>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</si>
  <si>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</si>
  <si>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</si>
  <si>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</si>
  <si>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</si>
  <si>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</si>
  <si>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</si>
  <si>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</si>
  <si>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</si>
  <si>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</si>
  <si>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</si>
  <si>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</si>
  <si>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</si>
  <si>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</si>
  <si>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</si>
  <si>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</si>
  <si>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</si>
  <si>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</si>
  <si>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</si>
  <si>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</si>
  <si>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</si>
  <si>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</si>
  <si>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</si>
  <si>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</si>
  <si>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</si>
  <si>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</si>
  <si>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</si>
  <si>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</si>
  <si>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</si>
  <si>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</si>
  <si>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</si>
  <si>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</si>
  <si>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</si>
  <si>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</si>
  <si>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</si>
  <si>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</si>
  <si>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</si>
  <si>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</si>
  <si>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</si>
  <si>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</si>
  <si>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</si>
  <si>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</si>
  <si>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</si>
  <si>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</si>
  <si>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</si>
  <si>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</si>
  <si>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</si>
  <si>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</si>
  <si>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</si>
  <si>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</si>
  <si>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</si>
  <si>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</si>
  <si>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</si>
  <si>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</si>
  <si>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</si>
  <si>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</si>
  <si>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</si>
  <si>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</si>
  <si>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</si>
  <si>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</si>
  <si>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</si>
  <si>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</si>
  <si>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</si>
  <si>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</si>
  <si>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</si>
  <si>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</si>
  <si>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</si>
  <si>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</si>
  <si>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</si>
  <si>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</si>
  <si>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</si>
  <si>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</si>
  <si>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</si>
  <si>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</si>
  <si>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</si>
  <si>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</si>
  <si>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</si>
  <si>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</si>
  <si>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</si>
  <si>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</si>
  <si>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</si>
  <si>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</si>
  <si>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</si>
  <si>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</si>
  <si>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</si>
  <si>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</si>
  <si>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</si>
  <si>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</si>
  <si>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</si>
  <si>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</si>
  <si>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</si>
  <si>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</si>
  <si>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</si>
  <si>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</si>
  <si>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</si>
  <si>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</si>
  <si>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</si>
  <si>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</si>
  <si>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</si>
  <si>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</si>
  <si>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</si>
  <si>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</si>
  <si>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</si>
  <si>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</si>
  <si>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</si>
  <si>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</si>
  <si>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</si>
  <si>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</si>
  <si>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</si>
  <si>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</si>
  <si>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</si>
  <si>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</si>
  <si>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</si>
  <si>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</si>
  <si>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</si>
  <si>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</si>
  <si>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</si>
  <si>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</si>
  <si>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</si>
  <si>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</si>
  <si>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</si>
  <si>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</si>
  <si>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</si>
  <si>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</si>
  <si>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</si>
  <si>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</si>
  <si>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</si>
  <si>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</si>
  <si>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</si>
  <si>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</si>
  <si>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</si>
  <si>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</si>
  <si>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</si>
  <si>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</si>
  <si>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</si>
  <si>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</si>
  <si>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</si>
  <si>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</si>
  <si>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</si>
  <si>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</si>
  <si>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</si>
  <si>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</si>
  <si>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</si>
  <si>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</si>
  <si>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</si>
  <si>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</si>
  <si>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</si>
  <si>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</si>
  <si>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</si>
  <si>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</si>
  <si>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</si>
  <si>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</si>
  <si>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</si>
  <si>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</si>
  <si>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</si>
  <si>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</si>
  <si>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</si>
  <si>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</si>
  <si>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</si>
  <si>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</si>
  <si>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</si>
  <si>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</si>
  <si>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</si>
  <si>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</si>
  <si>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</si>
  <si>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</si>
  <si>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</si>
  <si>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</si>
  <si>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</si>
  <si>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</si>
  <si>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</si>
  <si>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</si>
  <si>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</si>
  <si>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</si>
  <si>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</si>
  <si>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</si>
  <si>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</si>
  <si>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</si>
  <si>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</si>
  <si>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</si>
  <si>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</si>
  <si>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</si>
  <si>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</si>
  <si>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</si>
  <si>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</si>
  <si>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</si>
  <si>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</si>
  <si>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</si>
  <si>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</si>
  <si>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</si>
  <si>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</si>
  <si>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</si>
  <si>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</si>
  <si>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</si>
  <si>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</si>
  <si>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</si>
  <si>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</si>
  <si>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</si>
  <si>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</si>
  <si>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</si>
  <si>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</si>
  <si>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</si>
  <si>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</si>
  <si>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</si>
  <si>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</si>
  <si>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</si>
  <si>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</si>
  <si>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</si>
  <si>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</si>
  <si>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</si>
  <si>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</si>
  <si>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</si>
  <si>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</si>
  <si>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</si>
  <si>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</si>
  <si>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</si>
  <si>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</si>
  <si>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</si>
  <si>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</si>
  <si>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</si>
  <si>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</si>
  <si>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</si>
  <si>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</si>
  <si>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</si>
  <si>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</si>
  <si>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</si>
  <si>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</si>
  <si>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</si>
  <si>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</si>
  <si>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</si>
  <si>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</si>
  <si>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</si>
  <si>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</si>
  <si>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</si>
  <si>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</si>
  <si>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</si>
  <si>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</si>
  <si>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</si>
  <si>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</si>
  <si>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</si>
  <si>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</si>
  <si>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</si>
  <si>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</si>
  <si>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</si>
  <si>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</si>
  <si>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</si>
  <si>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</si>
  <si>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</si>
  <si>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</si>
  <si>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</si>
  <si>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</si>
  <si>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</si>
  <si>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</si>
  <si>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</si>
  <si>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</si>
  <si>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</si>
  <si>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</si>
  <si>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</si>
  <si>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</si>
  <si>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</si>
  <si>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</si>
  <si>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</si>
  <si>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</si>
  <si>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</si>
  <si>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</si>
  <si>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</si>
  <si>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</si>
  <si>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</si>
  <si>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</si>
  <si>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</si>
  <si>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</si>
  <si>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</si>
  <si>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</si>
  <si>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</si>
  <si>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</si>
  <si>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</si>
  <si>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</si>
  <si>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</si>
  <si>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</si>
  <si>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</si>
  <si>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</si>
  <si>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</si>
  <si>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</si>
  <si>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</si>
  <si>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</si>
  <si>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</si>
  <si>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</si>
  <si>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</si>
  <si>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</si>
  <si>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</si>
  <si>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</si>
  <si>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</si>
  <si>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</si>
  <si>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</si>
  <si>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</si>
  <si>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</si>
  <si>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</si>
  <si>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</si>
  <si>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</si>
  <si>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</si>
  <si>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</si>
  <si>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</si>
  <si>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</si>
  <si>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</si>
  <si>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</si>
  <si>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</si>
  <si>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</si>
  <si>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</si>
  <si>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</si>
  <si>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</si>
  <si>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</si>
  <si>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</si>
  <si>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</si>
  <si>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</si>
  <si>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</si>
  <si>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</si>
  <si>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</si>
  <si>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</si>
  <si>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</si>
  <si>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</si>
  <si>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</si>
  <si>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</si>
  <si>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</si>
  <si>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</si>
  <si>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</si>
  <si>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</si>
  <si>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</si>
  <si>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</si>
  <si>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</si>
  <si>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</si>
  <si>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</si>
  <si>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</si>
  <si>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</si>
  <si>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</si>
  <si>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</si>
  <si>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</si>
  <si>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</si>
  <si>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</si>
  <si>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</si>
  <si>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</si>
  <si>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</si>
  <si>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</si>
  <si>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</si>
  <si>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</si>
  <si>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</si>
  <si>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</si>
  <si>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</si>
  <si>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</si>
  <si>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</si>
  <si>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</si>
  <si>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</si>
  <si>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</si>
  <si>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</si>
  <si>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</si>
  <si>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</si>
  <si>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</si>
  <si>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</si>
  <si>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</si>
  <si>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</si>
  <si>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</si>
  <si>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</si>
  <si>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</si>
  <si>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</si>
  <si>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</si>
  <si>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</si>
  <si>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</si>
  <si>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</si>
  <si>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</si>
  <si>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</si>
  <si>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</si>
  <si>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</si>
  <si>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</si>
  <si>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</si>
  <si>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</si>
  <si>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</si>
  <si>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</si>
  <si>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</si>
  <si>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</si>
  <si>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</si>
  <si>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</si>
  <si>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</si>
  <si>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</si>
  <si>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</si>
  <si>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</si>
  <si>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</si>
  <si>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</si>
  <si>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</si>
  <si>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</si>
  <si>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</si>
  <si>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</si>
  <si>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</si>
  <si>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</si>
  <si>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</si>
  <si>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</si>
  <si>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</si>
  <si>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</si>
  <si>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</si>
  <si>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</si>
  <si>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</si>
  <si>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</si>
  <si>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</si>
  <si>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</si>
  <si>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</si>
  <si>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</si>
  <si>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</si>
  <si>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</si>
  <si>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</si>
  <si>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</si>
  <si>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</si>
  <si>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</si>
  <si>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</si>
  <si>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</si>
  <si>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</si>
  <si>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</si>
  <si>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</si>
  <si>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</si>
  <si>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</si>
  <si>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</si>
  <si>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</si>
  <si>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</si>
  <si>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</si>
  <si>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</si>
  <si>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</si>
  <si>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</si>
  <si>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</si>
  <si>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</si>
  <si>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</si>
  <si>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</si>
  <si>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</si>
  <si>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</si>
  <si>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</si>
  <si>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</si>
  <si>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</si>
  <si>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</si>
  <si>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</si>
  <si>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</si>
  <si>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</si>
  <si>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</si>
  <si>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</si>
  <si>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</si>
  <si>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</si>
  <si>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</si>
  <si>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</si>
  <si>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</si>
  <si>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</si>
  <si>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</si>
  <si>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</si>
  <si>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</si>
  <si>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</si>
  <si>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</si>
  <si>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</si>
  <si>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</si>
  <si>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</si>
  <si>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</si>
  <si>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</si>
  <si>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</si>
  <si>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</si>
  <si>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</si>
  <si>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</si>
  <si>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</si>
  <si>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</si>
  <si>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</si>
  <si>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</si>
  <si>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</si>
  <si>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</si>
  <si>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</si>
  <si>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</si>
  <si>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</si>
  <si>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</si>
  <si>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</si>
  <si>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</si>
  <si>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</si>
  <si>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</si>
  <si>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</si>
  <si>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</si>
  <si>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</si>
  <si>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</si>
  <si>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</si>
  <si>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</si>
  <si>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</si>
  <si>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</si>
  <si>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</si>
  <si>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</si>
  <si>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</si>
  <si>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</si>
  <si>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</si>
  <si>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</si>
  <si>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</si>
  <si>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</si>
  <si>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</si>
  <si>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</si>
  <si>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</si>
  <si>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</si>
  <si>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</si>
  <si>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</si>
  <si>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</si>
  <si>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</si>
  <si>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</si>
  <si>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</si>
  <si>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</si>
  <si>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</si>
  <si>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</si>
  <si>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</si>
  <si>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</si>
  <si>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</si>
  <si>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</si>
  <si>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</si>
  <si>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</si>
  <si>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</si>
  <si>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</si>
  <si>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</si>
  <si>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</si>
  <si>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</si>
  <si>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</si>
  <si>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</si>
  <si>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</si>
  <si>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</si>
  <si>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</si>
  <si>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</si>
  <si>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</si>
  <si>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</si>
  <si>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</si>
  <si>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</si>
  <si>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</si>
  <si>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</si>
  <si>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</si>
  <si>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</si>
  <si>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</si>
  <si>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</si>
  <si>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</si>
  <si>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</si>
  <si>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</si>
  <si>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</si>
  <si>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</si>
  <si>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</si>
  <si>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</si>
  <si>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</si>
  <si>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</si>
  <si>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</si>
  <si>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</si>
  <si>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</si>
  <si>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</si>
  <si>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</si>
  <si>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</si>
  <si>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</si>
  <si>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</si>
  <si>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</si>
  <si>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</si>
  <si>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</si>
  <si>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</si>
  <si>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</si>
  <si>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</si>
  <si>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</si>
  <si>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</si>
  <si>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</si>
  <si>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</si>
  <si>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</si>
  <si>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</si>
  <si>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</si>
  <si>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</si>
  <si>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</si>
  <si>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</si>
  <si>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</si>
  <si>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</si>
  <si>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</si>
  <si>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</si>
  <si>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</si>
  <si>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</si>
  <si>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</si>
  <si>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</si>
  <si>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</si>
  <si>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</si>
  <si>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</si>
  <si>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</si>
  <si>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</si>
  <si>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</si>
  <si>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</si>
  <si>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</si>
  <si>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</si>
  <si>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</si>
  <si>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</si>
  <si>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</si>
  <si>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</si>
  <si>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</si>
  <si>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</si>
  <si>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</si>
  <si>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</si>
  <si>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</si>
  <si>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</si>
  <si>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</si>
  <si>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</si>
  <si>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</si>
  <si>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</si>
  <si>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</si>
  <si>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</si>
  <si>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</si>
  <si>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</si>
  <si>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</si>
  <si>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</si>
  <si>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</si>
  <si>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</si>
  <si>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</si>
  <si>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</si>
  <si>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</si>
  <si>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</si>
  <si>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</si>
  <si>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</si>
  <si>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</si>
  <si>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</si>
  <si>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</si>
  <si>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</si>
  <si>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</si>
  <si>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</si>
  <si>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</si>
  <si>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</si>
  <si>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</si>
  <si>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</si>
  <si>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</si>
  <si>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</si>
  <si>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</si>
  <si>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</si>
  <si>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</si>
  <si>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</si>
  <si>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</si>
  <si>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</si>
  <si>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</si>
  <si>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</si>
  <si>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</si>
  <si>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</si>
  <si>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</si>
  <si>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</si>
  <si>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</si>
  <si>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</si>
  <si>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</si>
  <si>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</si>
  <si>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</si>
  <si>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</si>
  <si>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</si>
  <si>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</si>
  <si>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</si>
  <si>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</si>
  <si>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</si>
  <si>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</si>
  <si>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</si>
  <si>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</si>
  <si>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</si>
  <si>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</si>
  <si>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</si>
  <si>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</si>
  <si>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</si>
  <si>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</si>
  <si>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</si>
  <si>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</si>
  <si>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</si>
  <si>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</si>
  <si>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</si>
  <si>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</si>
  <si>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</si>
  <si>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</si>
  <si>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</si>
  <si>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</si>
  <si>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</si>
  <si>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</si>
  <si>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</si>
  <si>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</si>
  <si>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</si>
  <si>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</si>
  <si>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</si>
  <si>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</si>
  <si>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</si>
  <si>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</si>
  <si>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</si>
  <si>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</si>
  <si>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</si>
  <si>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</si>
  <si>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</si>
  <si>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</si>
  <si>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</si>
  <si>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</si>
  <si>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</si>
  <si>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</si>
  <si>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</si>
  <si>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</si>
  <si>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</si>
  <si>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</si>
  <si>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</si>
  <si>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</si>
  <si>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</si>
  <si>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</si>
  <si>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</si>
  <si>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</si>
  <si>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</si>
  <si>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</si>
  <si>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</si>
  <si>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</si>
  <si>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</si>
  <si>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</si>
  <si>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</si>
  <si>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</si>
  <si>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</si>
  <si>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</si>
  <si>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</si>
  <si>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</si>
  <si>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</si>
  <si>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</si>
  <si>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</si>
  <si>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</si>
  <si>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</si>
  <si>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</si>
  <si>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</si>
  <si>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</si>
  <si>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</si>
  <si>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</si>
  <si>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</si>
  <si>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</si>
  <si>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</si>
  <si>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</si>
  <si>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</si>
  <si>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</si>
  <si>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</si>
  <si>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</si>
  <si>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</si>
  <si>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</si>
  <si>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</si>
  <si>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</si>
  <si>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</si>
  <si>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</si>
  <si>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</si>
  <si>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</si>
  <si>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</si>
  <si>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</si>
  <si>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</si>
  <si>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</si>
  <si>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</si>
  <si>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</si>
  <si>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</si>
  <si>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</si>
  <si>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</si>
  <si>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</si>
  <si>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</si>
  <si>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</si>
  <si>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</si>
  <si>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</si>
  <si>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</si>
  <si>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</si>
  <si>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</si>
  <si>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</si>
  <si>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</si>
  <si>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</si>
  <si>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</si>
  <si>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</si>
  <si>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</si>
  <si>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</si>
  <si>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</si>
  <si>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</si>
  <si>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</si>
  <si>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</si>
  <si>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</si>
  <si>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</si>
  <si>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</si>
  <si>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</si>
  <si>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</si>
  <si>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</si>
  <si>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</si>
  <si>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</si>
  <si>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</si>
  <si>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</si>
  <si>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</si>
  <si>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</si>
  <si>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</si>
  <si>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</si>
  <si>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</si>
  <si>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</si>
  <si>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</si>
  <si>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</si>
  <si>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</si>
  <si>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</si>
  <si>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</si>
  <si>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</si>
  <si>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</si>
  <si>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</si>
  <si>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</si>
  <si>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</si>
  <si>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</si>
  <si>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</si>
  <si>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</si>
  <si>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</si>
  <si>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</si>
  <si>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</si>
  <si>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</si>
  <si>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</si>
  <si>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</si>
  <si>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</si>
  <si>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</si>
  <si>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</si>
  <si>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</si>
  <si>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</si>
  <si>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</si>
  <si>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</si>
  <si>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</si>
  <si>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</si>
  <si>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</si>
  <si>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</si>
  <si>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</si>
  <si>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</si>
  <si>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</si>
  <si>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</si>
  <si>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</si>
  <si>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</si>
  <si>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</si>
  <si>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</si>
  <si>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</si>
  <si>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</si>
  <si>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</si>
  <si>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</si>
  <si>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</si>
  <si>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</si>
  <si>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</si>
  <si>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</si>
  <si>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</si>
  <si>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</si>
  <si>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</si>
  <si>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</si>
  <si>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</si>
  <si>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</si>
  <si>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</si>
  <si>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</si>
  <si>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</si>
  <si>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</si>
  <si>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</si>
  <si>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</si>
  <si>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</si>
  <si>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</si>
  <si>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</si>
  <si>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</si>
  <si>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</si>
  <si>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</si>
  <si>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</si>
  <si>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</si>
  <si>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</si>
  <si>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</si>
  <si>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</si>
  <si>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</si>
  <si>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</si>
  <si>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</si>
  <si>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</si>
  <si>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</si>
  <si>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</si>
  <si>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</si>
  <si>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</si>
  <si>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</si>
  <si>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</si>
  <si>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</si>
  <si>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</si>
  <si>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</si>
  <si>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</si>
  <si>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</si>
  <si>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</si>
  <si>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</si>
  <si>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</si>
  <si>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</si>
  <si>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</si>
  <si>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</si>
  <si>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</si>
  <si>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</si>
  <si>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</si>
  <si>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</si>
  <si>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</si>
  <si>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</si>
  <si>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</si>
  <si>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</si>
  <si>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</si>
  <si>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</si>
  <si>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</si>
  <si>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</si>
  <si>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</si>
  <si>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</si>
  <si>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</si>
  <si>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</si>
  <si>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</si>
  <si>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</si>
  <si>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</si>
  <si>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</si>
  <si>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</si>
  <si>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</si>
  <si>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</si>
  <si>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</si>
  <si>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</si>
  <si>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</si>
  <si>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</si>
  <si>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</si>
  <si>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</si>
  <si>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</si>
  <si>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</si>
  <si>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</si>
  <si>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</si>
  <si>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</si>
  <si>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</si>
  <si>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</si>
  <si>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</si>
  <si>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</si>
  <si>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</si>
  <si>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</si>
  <si>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</si>
  <si>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</si>
  <si>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</si>
  <si>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</si>
  <si>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</si>
  <si>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</si>
  <si>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</si>
  <si>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</si>
  <si>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</si>
  <si>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</si>
  <si>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</si>
  <si>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</si>
  <si>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</si>
  <si>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</si>
  <si>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</si>
  <si>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</si>
  <si>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</si>
  <si>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</si>
  <si>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</si>
  <si>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</si>
  <si>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</si>
  <si>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</si>
  <si>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</si>
  <si>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</si>
  <si>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</si>
  <si>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</si>
  <si>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</si>
  <si>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</si>
  <si>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</si>
  <si>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</si>
  <si>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</si>
  <si>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</si>
  <si>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</si>
  <si>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</si>
  <si>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</si>
  <si>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</si>
  <si>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</si>
  <si>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</si>
  <si>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</si>
  <si>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</si>
  <si>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</si>
  <si>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</si>
  <si>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</si>
  <si>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</si>
  <si>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</si>
  <si>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</si>
  <si>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</si>
  <si>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</si>
  <si>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</si>
  <si>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</si>
  <si>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</si>
  <si>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</si>
  <si>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</si>
  <si>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</si>
  <si>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</si>
  <si>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</si>
  <si>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</si>
  <si>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</si>
  <si>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</si>
  <si>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</si>
  <si>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</si>
  <si>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</si>
  <si>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</si>
  <si>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</si>
  <si>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</si>
  <si>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</si>
  <si>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</si>
  <si>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</si>
  <si>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</si>
  <si>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</si>
  <si>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</si>
  <si>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</si>
  <si>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</si>
  <si>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</si>
  <si>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</si>
  <si>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</si>
  <si>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</si>
  <si>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</si>
  <si>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</si>
  <si>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</si>
  <si>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</si>
  <si>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</si>
  <si>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</si>
  <si>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</si>
  <si>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</si>
  <si>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</si>
  <si>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</si>
  <si>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</si>
  <si>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</si>
  <si>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</si>
  <si>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</si>
  <si>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</si>
  <si>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</si>
  <si>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</si>
  <si>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</si>
  <si>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</si>
  <si>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</si>
  <si>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</si>
  <si>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</si>
  <si>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</si>
  <si>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</si>
  <si>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</si>
  <si>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</si>
  <si>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</si>
  <si>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</si>
  <si>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</si>
  <si>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</si>
  <si>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</si>
  <si>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</si>
  <si>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</si>
  <si>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</si>
  <si>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</si>
  <si>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</si>
  <si>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</si>
  <si>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</si>
  <si>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</si>
  <si>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</si>
  <si>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</si>
  <si>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</si>
  <si>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</si>
  <si>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</si>
  <si>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</si>
  <si>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</si>
  <si>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</si>
  <si>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</si>
  <si>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</si>
  <si>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</si>
  <si>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</si>
  <si>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</si>
  <si>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</si>
  <si>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</si>
  <si>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</si>
  <si>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</si>
  <si>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</si>
  <si>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</si>
  <si>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</si>
  <si>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</si>
  <si>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</si>
  <si>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</si>
  <si>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</si>
  <si>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</si>
  <si>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</si>
  <si>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</si>
  <si>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</si>
  <si>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</si>
  <si>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</si>
  <si>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</si>
  <si>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</si>
  <si>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</si>
  <si>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</si>
  <si>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</si>
  <si>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</si>
  <si>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</si>
  <si>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</si>
  <si>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</si>
  <si>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</si>
  <si>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</si>
  <si>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</si>
  <si>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</si>
  <si>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</si>
  <si>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PCM-20251127-00000511</t>
  </si>
  <si>
    <t xml:space="preserve"> PCM-20250215-00000830 </t>
  </si>
  <si>
    <t>LTE site still down and  site located in aramco area access issue need special permission</t>
  </si>
  <si>
    <t>z</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</si>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</sst>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7" headerRowBorderDxfId="5" tableBorderDxfId="6">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325.41275162037346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2.3677314813539851E-2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1.9337037039804272E-2</v>
      </c>
      <c r="H4" s="152">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45988.361177314815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45988.361177314815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45988.361177314815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45988.361177314815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45988.361177314815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45988.361177314815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45988.361177314815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45988.361177314815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45988.361177314815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45988.361177314815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45988.361177314815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45988.361177314815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45988.361177314815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45988.361177314815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45988.361177314815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45988.361177314815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45988.361177314815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45988.361177314815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45988.361177314815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45988.361177314815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45988.361177314815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45988.361177314815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45988.361177314815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45988.361177314815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45988.361177314815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45988.361177314815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45988.361177314815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45988.361177314815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45988.361177314815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45988.361177314815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45988.361177314815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45988.361177314815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45988.361177314815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45988.361177314815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45988.361177314815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45988.361177314815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45988.361177314815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45988.361177314815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45988.361177314815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H10" sqref="H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163.36133958333812</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3.9737585648181266</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0.17221921296732035</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39113</v>
      </c>
      <c r="B6" s="58" t="str">
        <f>IFERROR(VLOOKUP(D6,DB!A:K,11,0),"")</f>
        <v>R2</v>
      </c>
      <c r="C6" s="58">
        <v>1</v>
      </c>
      <c r="D6" s="58" t="s">
        <v>27487</v>
      </c>
      <c r="E6" s="81" t="s">
        <v>39021</v>
      </c>
      <c r="F6" s="71">
        <v>45988.317199074074</v>
      </c>
      <c r="G6" s="72">
        <f ca="1">IFERROR(NOW()-F6,"-")</f>
        <v>4.3978240741125774E-2</v>
      </c>
      <c r="H6" s="71">
        <v>45988.311412037037</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39115</v>
      </c>
      <c r="B7" s="18" t="str">
        <f>IFERROR(VLOOKUP(D7,DB!A:K,11,0),"")</f>
        <v>R2</v>
      </c>
      <c r="C7" s="18">
        <v>28</v>
      </c>
      <c r="D7" s="18" t="s">
        <v>8726</v>
      </c>
      <c r="E7" s="99" t="s">
        <v>39116</v>
      </c>
      <c r="F7" s="100">
        <v>45988.338831018518</v>
      </c>
      <c r="G7" s="101">
        <f ca="1">IFERROR(NOW()-F7,"-")</f>
        <v>2.23465277813375E-2</v>
      </c>
      <c r="H7" s="100">
        <v>45988.324618055558</v>
      </c>
      <c r="I7" s="18" t="str">
        <f>IFERROR(VLOOKUP(D7,DB!A:F,6,0),"")</f>
        <v>SCECO</v>
      </c>
      <c r="J7" s="18" t="str">
        <f>IFERROR(VLOOKUP(D7,DB!A:G,7,0),"")</f>
        <v>Weak</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39118</v>
      </c>
      <c r="B8" s="18" t="str">
        <f>IFERROR(VLOOKUP(D8,DB!A:K,11,0),"")</f>
        <v>R2</v>
      </c>
      <c r="C8" s="18">
        <v>5</v>
      </c>
      <c r="D8" s="18" t="s">
        <v>24720</v>
      </c>
      <c r="E8" s="99" t="s">
        <v>39104</v>
      </c>
      <c r="F8" s="100">
        <v>45988.346597222226</v>
      </c>
      <c r="G8" s="101">
        <f ca="1">IFERROR(NOW()-F8,"-")</f>
        <v>1.4580324073904194E-2</v>
      </c>
      <c r="H8" s="100">
        <v>45988.338935185187</v>
      </c>
      <c r="I8" s="18" t="str">
        <f>IFERROR(VLOOKUP(D8,DB!A:F,6,0),"")</f>
        <v>SCECO</v>
      </c>
      <c r="J8" s="18" t="str">
        <f>IFERROR(VLOOKUP(D8,DB!A:G,7,0),"")</f>
        <v>No BB Shifted+No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45988.3611775463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45988.3611775463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45988.3611775463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45988.3611775463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45988.3611775463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45988.3611775463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45988.3611775463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45988.3611775463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45988.3611775463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45988.3611775463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45988.3611775463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45988.3611775463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45988.3611775463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45988.3611775463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45988.3611775463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45988.3611775463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45988.3611775463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45988.3611775463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45988.3611775463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45988.3611775463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45988.3611775463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45988.3611775463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45988.3611775463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45988.3611775463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45988.3611775463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45988.3611775463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45988.3611775463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45988.3611775463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45988.3611775463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45988.3611775463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45988.3611775463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45988.3611775463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45988.3611775463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45988.3611775463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45988.3611775463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45988.3611775463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45988.3611775463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45988.3611775463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45988.3611775463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45988.3611775463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45988.3611775463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45988.3611775463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45988.3611775463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45988.3611775463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45988.3611775463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45988.3611775463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45988.3611775463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45988.3611775463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45988.3611775463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45988.3611775463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45988.3611775463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45988.3611775463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45988.3611775463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45988.3611775463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45988.3611775463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45988.3611775463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45988.3611775463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45988.3611775463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45988.3611775463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45988.3611775463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45988.3611775463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45988.3611775463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45988.3611775463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45988.3611775463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45988.3611775463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45988.3611775463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45988.3611775463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45988.3611775463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45988.3611775463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45988.3611775463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45988.3611775463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45988.3611775463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45988.3611775463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45988.3611775463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45988.3611775463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45988.3611775463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45988.3611775463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45988.3611775463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45988.3611775463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45988.3611775463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45988.3611775463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45988.3611775463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45988.3611775463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45988.3611775463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45988.3611775463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45988.3611775463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45988.3611775463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45988.3611775463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45988.3611775463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45988.3611775463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45988.3611775463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45988.3611775463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45988.3611775463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1334</v>
      </c>
      <c r="E2" s="92"/>
      <c r="F2" s="20"/>
      <c r="G2" s="21">
        <f t="shared" ref="G2:G44" ca="1" si="0">IFERROR(NOW()-F2,"-")</f>
        <v>45988.3611775463</v>
      </c>
      <c r="H2" s="22"/>
      <c r="I2" s="19" t="str">
        <f>IFERROR(VLOOKUP(D2,DB!A:F,6,0),"")</f>
        <v>SCECO+STB</v>
      </c>
      <c r="J2" s="18" t="str">
        <f>IFERROR(VLOOKUP(D2,DB!A:G,7,0),"")</f>
        <v>Good</v>
      </c>
      <c r="K2" s="42"/>
      <c r="L2" s="23" t="str">
        <f>IFERROR(VLOOKUP(D2,DB!A:I,9,0),"")</f>
        <v>Zain</v>
      </c>
    </row>
    <row r="3" spans="1:13" ht="15" customHeight="1">
      <c r="A3" s="19"/>
      <c r="B3" s="58" t="str">
        <f>IFERROR(VLOOKUP(D3,DB!A:K,11,0),"")</f>
        <v/>
      </c>
      <c r="C3" s="18"/>
      <c r="D3" s="58" t="str">
        <f>IFERROR(VLOOKUP(#REF!,DB!#REF!,7,0),"")</f>
        <v/>
      </c>
      <c r="E3" s="18"/>
      <c r="F3" s="20"/>
      <c r="G3" s="21">
        <f t="shared" ca="1" si="0"/>
        <v>45988.3611775463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45988.3611775463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45988.3611775463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45988.3611775463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45988.3611775463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45988.3611775463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45988.3611775463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45988.3611775463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45988.3611775463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45988.3611775463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45988.3611775463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45988.3611775463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45988.3611775463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45988.3611775463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45988.3611775463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45988.3611775463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45988.3611775463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45988.3611775463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45988.3611775463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45988.3611775463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45988.3611775463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45988.3611775463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45988.3611775463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45988.3611775463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45988.3611775463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45988.3611775463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45988.3611775463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45988.3611775463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45988.3611775463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45988.3611775463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45988.3611775463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45988.3611775463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45988.3611775463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45988.3611775463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45988.3611775463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45988.3611775463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45988.3611775463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45988.3611775463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45988.3611775463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45988.3611775463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45988.3611775463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45988.3611775463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45988.3611775463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45988.3611775463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45988.3611775463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45988.3611775463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45988.3611775463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45988.3611775463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45988.3611775463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45988.3611775463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45988.3611775463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45988.3611775463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45988.3611775463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45988.3611775463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45988.3611775463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45988.3611775463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45988.3611775463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45988.3611775463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45988.3611775463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45988.3611775463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45988.3611775463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45988.3611775463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45988.3611775463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45988.3611775463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45988.3611775463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45988.3611775463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45988.3611775463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45988.3611775463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45988.3611775463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45988.3611775463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45988.3611775463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45988.3611775463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45988.3611775463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45988.3611775463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45988.3611775463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45988.3611775463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45988.3611775463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45988.3611775463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45988.3611775463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45988.3611775463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45988.3611775463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45988.3611775463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45988.3611775463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45988.3611775463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45988.3611775463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45988.3611775463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45988.3611775463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45988.3611775463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45988.3611775463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45988.3611775463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45988.3611775463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45988.3611775463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45988.3611775463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45988.3611775463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45988.3611775463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45988.3611775463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45988.3611775463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45988.3611775463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45988.3611775463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45988.3611775463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45988.3611775463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45988.3611775463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45988.3611775463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45988.3611775463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45988.3611775463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45988.3611775463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45988.3611775463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45988.3611775463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45988.3611775463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45988.3611775463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45988.3611775463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45988.3611775463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45988.3611775463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45988.3611775463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45988.3611775463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45988.3611775463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45988.3611775463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45988.3611775463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45988.3611775463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45988.3611775463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45988.3611775463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45988.3611775463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45988.3611775463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45988.3611775463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45988.3611775463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45988.3611775463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45988.3611775463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45988.3611775463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45988.3611775463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45988.3611775463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45988.3611775463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45988.3611775463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45988.3611775463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45988.3611775463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45988.3611775463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45988.3611775463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45988.3611775463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45988.3611775463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45988.3611775463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45988.3611775463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45988.3611775463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45988.3611775463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45988.3611775463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45988.3611775463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45988.3611775463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45988.3611775463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45988.3611775463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45988.3611775463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45988.3611775463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45988.3611775463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45988.3611775463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45988.3611775463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45988.3611775463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45988.3611775463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45988.3611775463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45988.3611775463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45988.3611775463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45988.3611775463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45988.3611775463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45988.3611775463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45988.3611775463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45988.3611775463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45988.3611775463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45988.3611775463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45988.3611775463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45988.3611775463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45988.3611775463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45988.3611775463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45988.3611775463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45988.3611775463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45988.3611775463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45988.3611775463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45988.3611775463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45988.3611775463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45988.3611775463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45988.3611775463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45988.3611775463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45988.3611775463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45988.3611775463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45988.3611775463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45988.3611775463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45988.3611775463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45988.3611775463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45988.3611775463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45988.3611775463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45988.3611775463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45988.3611775463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45988.3611775463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45988.3611775463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45988.3611775463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45988.3611775463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45988.3611775463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45988.3611775463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45988.3611775463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45988.3611775463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45988.3611775463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45988.3611775463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45988.3611775463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45988.3611775463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45988.3611775463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45988.3611775463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45988.3611775463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45988.3611775463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45988.3611775463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45988.3611775463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45988.3611775463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45988.3611775463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45988.3611775463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45988.3611775463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45988.3611775463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45988.3611775463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45988.3611775463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45988.3611775463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45988.3611775463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45988.3611775463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45988.3611775463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45988.3611775463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45988.3611775463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45988.3611775463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45988.3611775463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45988.3611775463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45988.3611775463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45988.3611775463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45988.3611775463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45988.3611775463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45988.3611775463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45988.3611775463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45988.3611775463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45988.3611775463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45988.3611775463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45988.3611775463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45988.3611775463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45988.3611775463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45988.3611775463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45988.3611775463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45988.3611775463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45988.3611775463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45988.3611775463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45988.3611775463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45988.3611775463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45988.3611775463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45988.3611775463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45988.3611775463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45988.3611775463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45988.3611775463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45988.3611775463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45988.3611775463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45988.3611775463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45988.3611775463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45988.3611775463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45988.3611775463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45988.3611775463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45988.3611775463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45988.3611775463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45988.3611775463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45988.3611775463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45988.3611775463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45988.3611775463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45988.3611775463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45988.3611775463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45988.3611775463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45988.3611775463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45988.3611775463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45988.3611775463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45988.3611775463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45988.3611775463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45988.3611775463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45988.3611775463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45988.3611775463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45988.3611775463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45988.3611775463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45988.3611775463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45988.3611775463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45988.3611775463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45988.3611775463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45988.3611775463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45988.3611775463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45988.3611775463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45988.3611775463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45988.3611775463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45988.3611775463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45988.3611775463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45988.3611775463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45988.3611775463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45988.3611775463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45988.3611775463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45988.3611775463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45988.3611775463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45988.3611775463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45988.3611775463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45988.3611775463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45988.3611775463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45988.3611775463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45988.3611775463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45988.3611775463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45988.3611775463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45988.3611775463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45988.3611775463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45988.3611775463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45988.3611775463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45988.3611775463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45988.3611775463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45988.3611775463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45988.3611775463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45988.3611775463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45988.3611775463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45988.3611775463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45988.3611775463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45988.3611775463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45988.3611775463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45988.3611775463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45988.3611775463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45988.3611775463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45988.3611775463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45988.3611775463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45988.3611775463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45988.3611775463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45988.3611775463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45988.3611775463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45988.3611775463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45988.3611775463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45988.3611775463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45988.3611775463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45988.3611775463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45988.3611775463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45988.3611775463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45988.3611775463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45988.3611775463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45988.3611775463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45988.3611775463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45988.3611775463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45988.3611775463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45988.3611775463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45988.3611775463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45988.3611775463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45988.3611775463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45988.3611775463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45988.3611775463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45988.3611775463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45988.3611775463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45988.3611775463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45988.3611775463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45988.3611775463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45988.3611775463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45988.3611775463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45988.3611775463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45988.3611775463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45988.3611775463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45988.3611775463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45988.3611775463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45988.3611775463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45988.3611775463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45988.3611775463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45988.3611775463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45988.3611775463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45988.3611775463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45988.3611775463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45988.3611775463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45988.3611775463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45988.3611775463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45988.3611775463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45988.3611775463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45988.3611775463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45988.3611775463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45988.3611775463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45988.3611775463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45988.3611775463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45988.3611775463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45988.3611775463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45988.3611775463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45988.3611775463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45988.3611775463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45988.3611775463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45988.3611775463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45988.3611775463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45988.3611775463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45988.3611775463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45988.3611775463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45988.3611775463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45988.3611775463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45988.3611775463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45988.3611775463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45988.3611775463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45988.3611775463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45988.3611775463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45988.3611775463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45988.3611775463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45988.3611775463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45988.3611775463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45988.3611775463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45988.3611775463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45988.3611775463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45988.3611775463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45988.3611775463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45988.3611775463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45988.3611775463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45988.3611775463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45988.3611775463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45988.3611775463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45988.3611775463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45988.3611775463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45988.3611775463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45988.3611775463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45988.3611775463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45988.3611775463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45988.3611775463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45988.3611775463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45988.3611775463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45988.3611775463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45988.3611775463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45988.3611775463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45988.3611775463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45988.3611775463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45988.3611775463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45988.3611775463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45988.3611775463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45988.3611775463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45988.3611775463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45988.3611775463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45988.3611775463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45988.3611775463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45988.3611775463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45988.3611775463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45988.3611775463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45988.3611775463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45988.3611775463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45988.3611775463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45988.3611775463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45988.3611775463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45988.3611775463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45988.3611775463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45988.3611775463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45988.3611775463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45988.3611775463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45988.3611775463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45988.3611775463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45988.3611775463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45988.3611775463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45988.3611775463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45988.3611775463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45988.3611775463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45988.3611775463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45988.3611775463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45988.3611775463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45988.3611775463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45988.3611775463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45988.3611775463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45988.3611775463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45988.3611775463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45988.3611775463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45988.3611775463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45988.3611775463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45988.3611775463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45988.3611775463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45988.3611775463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45988.3611775463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45988.3611775463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45988.3611775463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45988.3611775463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45988.3611775463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45988.3611775463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45988.3611775463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45988.3611775463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45988.3611775463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45988.3611775463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45988.3611775463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45988.3611775463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45988.3611775463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45988.3611775463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45988.3611775463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45988.3611775463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45988.3611775463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45988.3611775463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45988.3611775463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45988.3611775463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45988.3611775463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45988.3611775463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45988.3611775463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45988.3611775463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45988.3611775463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45988.3611775463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45988.3611775463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45988.3611775463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45988.3611775463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45988.3611775463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45988.3611775463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45988.3611775463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45988.3611775463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45988.3611775463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45988.3611775463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45988.3611775463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45988.3611775463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45988.3611775463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45988.3611775463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45988.3611775463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45988.3611775463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45988.3611775463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45988.3611775463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45988.3611775463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45988.3611775463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45988.3611775463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45988.3611775463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45988.3611775463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45988.3611775463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45988.3611775463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45988.3611775463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45988.3611775463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45988.3611775463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45988.3611775463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45988.3611775463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45988.3611775463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45988.3611775463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45988.3611775463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45988.3611775463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45988.3611775463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45988.3611775463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45988.3611775463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45988.3611775463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45988.3611775463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45988.3611775463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45988.3611775463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45988.3611775463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45988.3611775463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45988.3611775463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45988.3611775463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45988.3611775463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45988.3611775463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45988.3611775463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45988.3611775463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45988.3611775463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45988.3611775463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45988.3611775463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45988.3611775463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45988.3611775463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45988.3611775463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45988.3611775463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45988.3611775463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45988.3611775463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45988.3611775463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45988.3611775463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45988.3611775463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45988.3611775463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45988.3611775463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45988.3611775463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45988.3611775463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45988.3611775463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45988.3611775463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45988.3611775463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45988.3611775463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45988.3611775463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45988.3611775463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45988.3611775463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45988.3611775463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45988.3611775463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45988.3611775463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45988.3611775463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45988.3611775463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45988.3611775463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45988.3611775463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45988.3611775463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45988.3611775463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45988.3611775463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45988.3611775463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45988.3611775463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45988.3611775463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45988.3611775463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45988.3611775463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45988.3611775463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45988.3611775463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45988.3611775463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45988.3611775463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45988.3611775463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45988.3611775463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45988.3611775463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45988.3611775463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45988.3611775463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45988.3611775463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45988.3611775463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45988.3611775463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45988.3611775463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45988.3611775463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45988.3611775463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45988.3611775463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45988.3611775463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45988.3611775463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45988.3611775463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45988.3611775463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45988.3611775463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45988.3611775463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45988.3611775463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45988.3611775463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45988.3611775463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45988.3611775463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45988.3611775463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45988.3611775463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45988.3611775463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45988.3611775463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45988.3611775463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45988.3611775463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45988.3611775463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45988.3611775463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45988.3611775463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45988.3611775463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45988.3611775463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45988.3611775463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45988.3611775463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45988.3611775463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45988.3611775463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45988.3611775463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45988.3611775463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45988.3611775463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45988.3611775463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45988.3611775463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45988.3611775463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45988.3611775463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45988.3611775463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45988.3611775463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45988.3611775463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45988.3611775463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45988.3611775463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45988.3611775463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45988.3611775463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45988.3611775463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45988.3611775463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45988.3611775463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45988.3611775463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45988.3611775463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45988.3611775463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45988.3611775463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45988.3611775463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45988.3611775463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45988.3611775463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45988.3611775463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45988.3611775463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45988.3611775463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45988.3611775463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45988.3611775463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45988.3611775463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45988.3611775463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45988.3611775463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45988.3611775463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45988.3611775463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45988.3611775463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45988.3611775463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45988.3611775463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45988.3611775463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45988.3611775463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45988.3611775463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45988.3611775463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45988.3611775463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45988.3611775463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45988.3611775463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45988.3611775463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45988.3611775463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45988.3611775463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45988.3611775463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45988.3611775463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45988.3611775463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45988.3611775463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45988.3611775463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45988.3611775463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45988.3611775463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45988.3611775463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45988.3611775463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45988.3611775463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45988.3611775463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45988.3611775463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45988.3611775463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45988.3611775463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45988.3611775463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45988.3611775463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45988.3611775463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45988.3611775463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45988.3611775463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45988.3611775463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45988.3611775463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45988.3611775463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45988.3611775463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45988.3611775463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45988.3611775463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45988.3611775463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45988.3611775463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45988.3611775463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45988.3611775463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45988.3611775463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45988.3611775463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45988.3611775463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45988.3611775463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45988.3611775463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45988.3611775463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45988.3611775463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45988.3611775463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45988.3611775463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45988.3611775463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45988.3611775463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45988.3611775463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45988.3611775463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45988.3611775463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45988.3611775463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45988.3611775463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45988.3611775463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45988.3611775463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45988.3611775463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45988.3611775463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45988.3611775463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45988.3611775463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45988.3611775463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45988.3611775463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45988.3611775463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45988.3611775463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45988.3611775463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45988.3611775463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45988.3611775463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45988.3611775463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45988.3611775463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45988.3611775463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45988.3611775463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45988.3611775463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45988.3611775463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45988.3611775463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45988.3611775463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45988.3611775463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45988.3611775463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45988.3611775463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45988.3611775463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45988.3611775463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45988.3611775463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45988.3611775463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45988.3611775463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45988.3611775463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45988.3611775463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45988.3611775463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45988.3611775463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45988.3611775463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45988.3611775463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45988.3611775463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45988.3611775463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45988.3611775463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45988.3611775463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45988.3611775463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45988.3611775463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45988.3611775463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45988.3611775463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45988.3611775463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45988.3611775463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45988.3611775463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45988.3611775463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45988.3611775463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45988.3611775463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45988.3611775463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45988.3611775463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45988.3611775463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45988.3611775463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45988.3611775463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45988.3611775463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45988.3611775463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45988.3611775463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45988.3611775463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45988.3611775463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45988.3611775463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45988.3611775463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45988.3611775463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45988.3611775463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45988.3611775463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45988.3611775463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45988.3611775463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45988.3611775463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45988.3611775463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45988.3611775463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45988.3611775463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45988.3611775463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45988.3611775463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45988.3611775463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45988.3611775463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45988.3611775463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45988.3611775463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45988.3611775463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45988.3611775463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45988.3611775463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45988.3611775463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45988.3611775463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45988.3611775463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45988.3611775463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45988.3611775463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45988.3611775463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45988.3611775463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45988.3611775463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45988.3611775463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45988.3611775463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45988.3611775463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45988.3611775463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45988.3611775463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45988.3611775463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45988.3611775463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45988.3611775463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45988.3611775463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45988.3611775463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45988.3611775463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45988.3611775463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45988.3611775463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45988.3611775463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45988.3611775463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45988.3611775463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45988.3611775463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45988.3611775463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45988.3611775463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45988.3611775463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45988.3611775463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45988.3611775463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45988.3611775463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45988.3611775463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45988.3611775463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45988.3611775463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45988.3611775463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45988.3611775463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45988.3611775463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45988.3611775463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45988.3611775463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45988.3611775463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45988.3611775463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45988.3611775463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45988.3611775463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45988.3611775463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45988.3611775463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45988.3611775463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45988.3611775463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45988.3611775463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45988.3611775463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45988.3611775463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45988.3611775463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45988.3611775463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45988.3611775463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45988.3611775463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45988.3611775463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45988.3611775463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45988.3611775463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45988.3611775463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45988.3611775463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45988.3611775463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45988.3611775463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45988.3611775463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45988.3611775463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45988.3611775463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45988.3611775463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45988.3611775463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45988.3611775463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45988.3611775463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45988.3611775463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45988.3611775463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45988.3611775463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45988.3611775463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45988.3611775463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45988.3611775463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45988.3611775463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45988.3611775463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45988.3611775463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45988.3611775463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45988.3611775463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45988.3611775463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45988.3611775463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45988.3611775463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45988.3611775463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45988.3611775463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45988.3611775463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45988.3611775463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45988.3611775463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45988.3611775463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45988.3611775463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45988.3611775463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45988.3611775463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45988.3611775463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45988.3611775463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45988.3611775463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45988.3611775463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45988.3611775463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45988.3611775463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45988.3611775463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45988.3611775463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45988.3611775463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45988.3611775463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45988.3611775463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45988.3611775463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45988.3611775463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45988.3611775463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45988.3611775463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45988.3611775463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45988.3611775463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45988.3611775463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45988.3611775463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45988.3611775463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45988.3611775463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45988.3611775463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45988.3611775463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45988.3611775463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45988.3611775463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45988.3611775463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45988.3611775463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45988.3611775463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45988.3611775463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45988.3611775463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45988.3611775463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45988.3611775463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45988.3611775463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45988.3611775463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45988.3611775463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45988.3611775463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45988.3611775463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45988.3611775463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45988.3611775463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45988.3611775463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45988.3611775463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45988.3611775463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45988.3611775463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45988.3611775463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45988.3611775463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45988.3611775463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45988.3611775463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45988.3611775463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45988.3611775463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45988.3611775463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45988.3611775463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45988.3611775463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45988.3611775463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45988.3611775463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45988.3611775463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45988.3611775463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45988.3611775463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45988.3611775463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45988.3611775463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45988.3611775463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45988.3611775463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45988.3611775463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45988.3611775463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45988.3611775463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45988.3611775463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45988.3611775463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45988.3611775463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45988.3611775463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45988.3611775463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45988.3611775463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45988.3611775463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45988.3611775463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45988.3611775463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45988.3611775463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45988.3611775463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45988.3611775463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45988.3611775463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45988.3611775463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45988.3611775463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45988.3611775463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45988.3611775463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45988.3611775463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45988.3611775463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284.88045995370339</v>
      </c>
      <c r="H2" s="92">
        <v>45703.474768518521</v>
      </c>
      <c r="I2" s="92" t="str">
        <f>IFERROR(VLOOKUP(D2,DB!A:F,6,0),"")</f>
        <v>SCECO</v>
      </c>
      <c r="J2" s="92" t="str">
        <f>IFERROR(VLOOKUP(D2,DB!A:G,7,0),"")</f>
        <v>Dead</v>
      </c>
      <c r="K2" s="94" t="s">
        <v>39120</v>
      </c>
      <c r="L2" s="88" t="str">
        <f>IFERROR(VLOOKUP(D2,DB!A:I,9,0),"")</f>
        <v>Latis</v>
      </c>
    </row>
    <row r="3" spans="1:16" ht="15" customHeight="1">
      <c r="A3" s="110"/>
      <c r="B3" s="110" t="str">
        <f>IFERROR(VLOOKUP(D3,DB!A:K,11,0),"")</f>
        <v/>
      </c>
      <c r="C3" s="90"/>
      <c r="D3" s="88"/>
      <c r="E3" s="91"/>
      <c r="F3" s="92"/>
      <c r="G3" s="93">
        <f t="shared" ref="G3:G25" ca="1" si="0">IFERROR(NOW()-F3,"")</f>
        <v>45988.3611775463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45988.3611775463</v>
      </c>
      <c r="H4" s="92"/>
      <c r="I4" s="92" t="str">
        <f>IFERROR(VLOOKUP(D4,DB!A:F,6,0),"")</f>
        <v/>
      </c>
      <c r="J4" s="92" t="str">
        <f>IFERROR(VLOOKUP(D4,DB!A:G,7,0),"")</f>
        <v/>
      </c>
      <c r="K4" s="94"/>
      <c r="L4" s="88" t="str">
        <f>IFERROR(VLOOKUP(D4,DB!A:I,9,0),"")</f>
        <v/>
      </c>
    </row>
    <row r="5" spans="1:16" ht="15" customHeight="1">
      <c r="A5" s="110"/>
      <c r="B5" s="110" t="str">
        <f>IFERROR(VLOOKUP(D5,DB!A:K,11,0),"")</f>
        <v/>
      </c>
      <c r="C5" s="90"/>
      <c r="D5" t="s">
        <v>39121</v>
      </c>
      <c r="E5" s="91"/>
      <c r="F5" s="92"/>
      <c r="G5" s="93">
        <f t="shared" ca="1" si="0"/>
        <v>45988.3611775463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45988.3611775463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45988.3611775463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45988.3611775463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45988.3611775463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45988.3611775463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45988.3611775463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45988.3611775463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45988.3611775463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45988.3611775463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45988.3611775463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45988.3611775463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45988.3611775463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45988.3611775463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45988.3611775463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45988.3611775463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45988.3611775463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45988.3611775463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45988.3611775463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45988.3611775463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45988.3611775463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45988.3611775463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45988.3611775463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45988.3611775463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45988.3611775463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45988.3611775463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45988.3611775463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45988.3611775463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45988.3611775463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45988.3611775463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45988.3611775463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45988.3611775463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45988.3611775463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45988.3611775463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45988.3611775463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45988.3611775463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45988.3611775463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45988.3611775463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45988.3611775463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45988.3611775463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45988.3611775463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45988.3611775463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45988.3611775463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45988.3611775463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45988.3611775463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45988.3611775463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45988.3611775463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45988.3611775463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45988.3611775463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45988.3611775463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45988.3611775463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45988.3611775463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45988.3611775463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45988.3611775463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45988.3611775463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45988.3611775463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45988.3611775463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45988.3611775463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45988.3611775463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45988.3611775463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45988.3611775463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45988.3611775463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45988.3611775463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45988.3611775463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45988.3611775463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45988.3611775463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45988.3611775463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45988.3611775463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45988.3611775463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45988.3611775463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45988.3611775463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45988.3611775463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45988.3611775463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45988.3611775463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45988.3611775463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45988.3611775463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45988.3611775463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45988.3611775463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45988.3611775463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45988.3611775463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45988.3611775463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45988.3611775463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45988.3611775463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45988.3611775463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45988.3611775463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45988.3611775463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45988.3611775463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45988.3611775463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45988.3611775463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45988.3611775463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45988.3611775463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45988.3611775463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45988.3611775463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45988.3611775463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45988.3611775463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45988.3611775463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45988.3611775463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45988.3611775463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45988.3611775463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45988.3611775463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45988.3611775463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45988.3611775463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45988.3611775463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45988.3611775463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45988.3611775463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45988.3611775463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45988.3611775463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45988.3611775463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45988.3611775463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45988.3611775463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45988.3611775463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45988.3611775463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45988.3611775463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45988.3611775463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45988.3611775463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45988.3611775463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45988.3611775463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45988.3611775463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45988.3611775463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45988.3611775463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45988.3611775463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45988.3611775463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45988.3611775463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45988.3611775463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45988.3611775463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45988.3611775463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45988.3611775463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45988.3611775463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45988.3611775463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45988.3611775463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45988.3611775463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45988.3611775463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45988.3611775463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45988.3611775463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45988.3611775463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45988.3611775463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45988.3611775463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45988.3611775463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45988.3611775463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45988.3611775463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45988.3611775463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45988.3611775463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45988.3611775463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45988.3611775463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45988.3611775463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45988.3611775463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45988.3611775463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45988.3611775463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45988.3611775463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45988.3611775463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45988.3611775463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45988.3611775463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45988.3611775463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45988.3611775463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45988.3611775463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45988.3611775463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45988.3611775463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45988.3611775463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45988.3611775463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45988.3611775463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45988.3611775463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45988.3611775463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45988.3611775463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45988.3611775463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45988.3611775463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45988.3611775463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45988.3611775463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45988.3611775463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45988.3611775463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45988.3611775463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45988.3611775463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45988.3611775463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45988.3611775463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45988.3611775463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45988.3611775463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45988.3611775463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45988.3611775463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45988.3611775463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45988.3611775463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45988.3611775463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45988.3611775463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45988.3611775463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45988.3611775463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45988.3611775463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45988.3611775463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45988.3611775463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45988.3611775463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45988.3611775463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45988.3611775463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45988.3611775463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45988.3611775463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45988.3611775463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45988.3611775463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45988.3611775463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45988.3611775463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45988.3611775463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45988.3611775463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45988.3611775463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45988.3611775463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45988.3611775463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45988.3611775463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45988.3611775463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45988.3611775463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45988.3611775463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45988.3611775463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45988.3611775463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45988.3611775463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45988.3611775463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45988.3611775463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45988.3611775463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45988.3611775463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45988.3611775463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45988.3611775463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45988.3611775463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45988.3611775463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45988.3611775463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45988.3611775463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45988.3611775463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45988.3611775463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45988.3611775463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45988.3611775463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45988.3611775463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45988.3611775463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45988.3611775463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45988.3611775463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45988.3611775463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45988.3611775463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45988.3611775463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45988.3611775463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45988.3611775463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45988.3611775463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45988.3611775463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45988.3611775463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45988.3611775463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45988.3611775463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45988.3611775463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45988.3611775463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45988.3611775463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45988.3611775463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45988.3611775463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45988.3611775463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45988.3611775463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45988.3611775463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45988.3611775463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45988.3611775463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45988.3611775463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45988.3611775463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45988.3611775463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45988.3611775463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45988.3611775463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45988.3611775463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45988.3611775463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45988.3611775463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45988.3611775463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45988.3611775463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45988.3611775463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45988.3611775463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45988.3611775463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45988.3611775463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45988.3611775463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45988.3611775463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45988.3611775463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45988.3611775463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45988.3611775463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45988.3611775463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45988.3611775463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45988.3611775463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45988.3611775463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45988.3611775463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45988.3611775463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45988.3611775463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45988.3611775463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45988.3611775463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45988.3611775463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45988.3611775463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45988.3611775463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45988.3611775463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45988.3611775463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45988.3611775463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45988.3611775463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45988.3611775463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45988.3611775463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45988.3611775463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45988.3611775463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45988.3611775463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45988.3611775463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45988.3611775463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45988.3611775463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45988.3611775463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45988.3611775463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45988.3611775463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45988.3611775463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45988.3611775463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45988.3611775463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45988.3611775463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45988.3611775463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45988.3611775463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45988.3611775463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45988.3611775463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45988.3611775463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45988.3611775463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45988.3611775463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45988.3611775463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45988.3611775463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45988.3611775463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45988.3611775463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45988.3611775463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45988.3611775463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45988.3611775463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45988.3611775463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45988.3611775463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45988.3611775463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45988.3611775463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45988.3611775463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45988.3611775463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45988.3611775463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45988.3611775463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45988.3611775463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45988.3611775463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45988.3611775463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45988.3611775463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45988.3611775463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45988.3611775463</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96.529117361111275</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39104</v>
      </c>
      <c r="F3" s="38">
        <v>45926.188877314817</v>
      </c>
      <c r="G3" s="105">
        <f t="shared" ref="G3" ca="1" si="0">IFERROR(NOW()-F3,"")</f>
        <v>62.17230023148295</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39104</v>
      </c>
      <c r="F4" s="107">
        <v>45948.661111111112</v>
      </c>
      <c r="G4" s="108">
        <f t="shared" ref="G4" ca="1" si="1">IFERROR(NOW()-F4,"")</f>
        <v>39.700066435187182</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6.9878789351860178</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3</v>
      </c>
      <c r="D6" s="106" t="s">
        <v>36642</v>
      </c>
      <c r="E6" s="37" t="s">
        <v>39021</v>
      </c>
      <c r="F6" s="148">
        <v>45988.313993055555</v>
      </c>
      <c r="G6" s="108">
        <f ca="1">IFERROR(NOW()-F6,"")</f>
        <v>4.7184259259665851E-2</v>
      </c>
      <c r="H6" s="38">
        <v>45988.301134259258</v>
      </c>
      <c r="I6" s="37" t="str">
        <f>IFERROR(VLOOKUP(D6,DB!A:F,6,0),"")</f>
        <v>Generator-SG</v>
      </c>
      <c r="J6" s="37" t="str">
        <f>IFERROR(VLOOKUP(D6,DB!A:G,7,0),"")</f>
        <v>In progress</v>
      </c>
      <c r="K6" s="37" t="s">
        <v>39131</v>
      </c>
      <c r="L6" s="37" t="str">
        <f>IFERROR(VLOOKUP(D6,DB!A:I,9,0),"")</f>
        <v>Latis</v>
      </c>
    </row>
    <row r="7" spans="1:13" s="39" customFormat="1">
      <c r="A7" s="37"/>
      <c r="B7" s="37" t="str">
        <f>IFERROR(VLOOKUP(D7,DB!A:K,11,0),"")</f>
        <v/>
      </c>
      <c r="C7" s="37"/>
      <c r="D7" s="37"/>
      <c r="E7" s="37"/>
      <c r="F7" s="148"/>
      <c r="G7" s="108">
        <f ca="1">IFERROR(NOW()-F7,"")</f>
        <v>45988.361177314815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45988.361177314815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45988.361177314815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45988.361177314815</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45988.361177314815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45988.361177314815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45988.361177314815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45988.361177314815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45988.361177314815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45988.361177314815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45988.361177314815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45988.361177314815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45988.361177314815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45988.361177314815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45988.361177314815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45988.361177314815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45988.361177314815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45988.361177314815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45988.361177314815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45988.361177314815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45988.361177314815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45988.361177314815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45988.361177314815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45988.361177314815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45988.361177314815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45988.361177314815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45988.361177314815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45988.361177314815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45988.361177314815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45988.361177314815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45988.361177314815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45988.361177314815</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39132</v>
      </c>
      <c r="B2" s="124" t="str">
        <f>IFERROR(VLOOKUP(D2,DB!A:K,11,0),"")</f>
        <v>R6</v>
      </c>
      <c r="C2" s="125">
        <v>1</v>
      </c>
      <c r="D2" s="124" t="s">
        <v>35266</v>
      </c>
      <c r="E2" s="106" t="s">
        <v>39021</v>
      </c>
      <c r="F2" s="72">
        <v>45988.062847222223</v>
      </c>
      <c r="G2" s="72">
        <f ca="1">IFERROR(NOW()-F2,"-")</f>
        <v>0.29833009259164101</v>
      </c>
      <c r="H2" s="72">
        <v>45988.062800925924</v>
      </c>
      <c r="I2" s="124" t="str">
        <f>IFERROR(VLOOKUP(D2,DB!A:F,6,0),"")</f>
        <v>Generator-SG</v>
      </c>
      <c r="J2" s="124" t="str">
        <f>IFERROR(VLOOKUP(D2,DB!A:G,7,0),"")</f>
        <v>Dead</v>
      </c>
      <c r="K2" s="127" t="s">
        <v>39133</v>
      </c>
      <c r="L2" s="128" t="str">
        <f>IFERROR(VLOOKUP(D2,DB!A:I,9,0),"")</f>
        <v>Latis</v>
      </c>
    </row>
    <row r="3" spans="1:16382" ht="31.5" customHeight="1">
      <c r="A3"/>
      <c r="B3" s="124" t="str">
        <f>IFERROR(VLOOKUP(D3,DB!A:K,11,0),"")</f>
        <v/>
      </c>
      <c r="C3" s="125"/>
      <c r="D3" s="124"/>
      <c r="E3" s="106"/>
      <c r="F3"/>
      <c r="G3" s="72">
        <f ca="1">IFERROR(NOW()-F3,"-")</f>
        <v>45988.361177314815</v>
      </c>
      <c r="H3"/>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45988.361177314815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45988.3611775463</v>
      </c>
      <c r="H5" s="126"/>
      <c r="I5" s="124" t="str">
        <f>IFERROR(VLOOKUP(D5,DB!A:F,6,0),"")</f>
        <v/>
      </c>
      <c r="J5" s="124" t="str">
        <f>IFERROR(VLOOKUP(D5,DB!A:G,7,0),"")</f>
        <v/>
      </c>
      <c r="K5" s="127" t="s">
        <v>39134</v>
      </c>
      <c r="L5" s="128" t="str">
        <f>IFERROR(VLOOKUP(D5,DB!A:I,9,0),"")</f>
        <v/>
      </c>
    </row>
    <row r="6" spans="1:16382" ht="31.5" customHeight="1">
      <c r="A6" s="123"/>
      <c r="B6" s="124" t="str">
        <f>IFERROR(VLOOKUP(D6,DB!A:K,11,0),"")</f>
        <v/>
      </c>
      <c r="C6" s="125"/>
      <c r="D6" s="124"/>
      <c r="E6" s="106"/>
      <c r="F6" s="126"/>
      <c r="G6" s="72">
        <f ca="1">IFERROR(NOW()-F6,"-")</f>
        <v>45988.3611775463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45988.3611775463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45988.3611775463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45988.3611775463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45988.3611775463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45988.3611775463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45988.3611775463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45988.3611775463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45988.3611775463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45988.3611775463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45988.3611775463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45988.3611775463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45988.3611775463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45988.3611775463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45988.3611775463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45988.3611775463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45988.3611775463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45988.3611775463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45988.3611775463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45988.3611775463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45988.3611775463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45988.3611775463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45988.3611775463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45988.3611775463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45988.3611775463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45988.3611775463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45988.361177314815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45988.361177314815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45988.3611775463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45988.3611775463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45988.3611775463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45988.3611775463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45988.3611775463</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2025-11-27T05:40:51Z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