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71" documentId="120_S{2AC9BD13-BADA-5192-A53E-5A8FF88502F6}" xr6:coauthVersionLast="47" xr6:coauthVersionMax="47" xr10:uidLastSave="{5CD6DBE4-4ECB-460E-95DB-9ACE8F39CDBC}"/>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<sst xmlns="http://schemas.openxmlformats.org/spreadsheetml/2006/main" count="180309" uniqueCount="39138">
  <si>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</si>
  <si>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</si>
  <si>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</si>
  <si>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</si>
  <si>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</si>
  <si>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</si>
  <si>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</si>
  <si>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</si>
  <si>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</si>
  <si>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</si>
  <si>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</si>
  <si>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</si>
  <si>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</si>
  <si>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</si>
  <si>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</si>
  <si>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</si>
  <si>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</si>
  <si>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</si>
  <si>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</si>
  <si>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</si>
  <si>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</si>
  <si>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</si>
  <si>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</si>
  <si>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</si>
  <si>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</si>
  <si>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</si>
  <si>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</si>
  <si>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</si>
  <si>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</si>
  <si>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</si>
  <si>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</si>
  <si>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</si>
  <si>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</si>
  <si>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</si>
  <si>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</si>
  <si>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</si>
  <si>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</si>
  <si>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</si>
  <si>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</si>
  <si>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</si>
  <si>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</si>
  <si>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</si>
  <si>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</si>
  <si>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</si>
  <si>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</si>
  <si>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</si>
  <si>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</si>
  <si>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</si>
  <si>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</si>
  <si>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</si>
  <si>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</si>
  <si>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</si>
  <si>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</si>
  <si>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</si>
  <si>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</si>
  <si>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</si>
  <si>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</si>
  <si>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</si>
  <si>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</si>
  <si>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</si>
  <si>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</si>
  <si>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</si>
  <si>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</si>
  <si>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</si>
  <si>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</si>
  <si>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</si>
  <si>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</si>
  <si>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</si>
  <si>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</si>
  <si>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</si>
  <si>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</si>
  <si>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</si>
  <si>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</si>
  <si>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</si>
  <si>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</si>
  <si>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</si>
  <si>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</si>
  <si>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</si>
  <si>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</si>
  <si>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</si>
  <si>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</si>
  <si>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</si>
  <si>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</si>
  <si>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</si>
  <si>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</si>
  <si>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</si>
  <si>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</si>
  <si>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</si>
  <si>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</si>
  <si>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</si>
  <si>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</si>
  <si>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</si>
  <si>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</si>
  <si>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</si>
  <si>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</si>
  <si>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</si>
  <si>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</si>
  <si>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</si>
  <si>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</si>
  <si>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</si>
  <si>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</si>
  <si>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</si>
  <si>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</si>
  <si>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</si>
  <si>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</si>
  <si>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</si>
  <si>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</si>
  <si>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</si>
  <si>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</si>
  <si>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</si>
  <si>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</si>
  <si>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</si>
  <si>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</si>
  <si>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</si>
  <si>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</si>
  <si>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</si>
  <si>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</si>
  <si>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</si>
  <si>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</si>
  <si>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</si>
  <si>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</si>
  <si>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</si>
  <si>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</si>
  <si>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</si>
  <si>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</si>
  <si>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</si>
  <si>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</si>
  <si>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</si>
  <si>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</si>
  <si>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</si>
  <si>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</si>
  <si>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</si>
  <si>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</si>
  <si>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</si>
  <si>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</si>
  <si>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</si>
  <si>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</si>
  <si>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</si>
  <si>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</si>
  <si>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</si>
  <si>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</si>
  <si>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</si>
  <si>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</si>
  <si>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</si>
  <si>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</si>
  <si>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</si>
  <si>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</si>
  <si>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</si>
  <si>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</si>
  <si>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</si>
  <si>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</si>
  <si>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</si>
  <si>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</si>
  <si>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</si>
  <si>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</si>
  <si>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</si>
  <si>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</si>
  <si>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</si>
  <si>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</si>
  <si>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</si>
  <si>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</si>
  <si>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</si>
  <si>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</si>
  <si>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</si>
  <si>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</si>
  <si>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</si>
  <si>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</si>
  <si>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</si>
  <si>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</si>
  <si>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</si>
  <si>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</si>
  <si>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</si>
  <si>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</si>
  <si>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</si>
  <si>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</si>
  <si>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</si>
  <si>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</si>
  <si>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</si>
  <si>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</si>
  <si>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</si>
  <si>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</si>
  <si>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</si>
  <si>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</si>
  <si>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</si>
  <si>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</si>
  <si>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</si>
  <si>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</si>
  <si>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</si>
  <si>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</si>
  <si>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</si>
  <si>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</si>
  <si>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</si>
  <si>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</si>
  <si>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</si>
  <si>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</si>
  <si>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</si>
  <si>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</si>
  <si>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</si>
  <si>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</si>
  <si>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</si>
  <si>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</si>
  <si>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</si>
  <si>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</si>
  <si>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</si>
  <si>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</si>
  <si>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</si>
  <si>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</si>
  <si>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</si>
  <si>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</si>
  <si>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</si>
  <si>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</si>
  <si>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</si>
  <si>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</si>
  <si>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</si>
  <si>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</si>
  <si>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</si>
  <si>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</si>
  <si>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</si>
  <si>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</si>
  <si>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</si>
  <si>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</si>
  <si>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</si>
  <si>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</si>
  <si>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</si>
  <si>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</si>
  <si>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</si>
  <si>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</si>
  <si>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</si>
  <si>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</si>
  <si>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</si>
  <si>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</si>
  <si>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</si>
  <si>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</si>
  <si>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</si>
  <si>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</si>
  <si>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</si>
  <si>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</si>
  <si>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</si>
  <si>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</si>
  <si>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</si>
  <si>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</si>
  <si>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</si>
  <si>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</si>
  <si>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</si>
  <si>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</si>
  <si>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</si>
  <si>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</si>
  <si>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</si>
  <si>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</si>
  <si>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</si>
  <si>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</si>
  <si>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</si>
  <si>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</si>
  <si>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</si>
  <si>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</si>
  <si>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</si>
  <si>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</si>
  <si>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</si>
  <si>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</si>
  <si>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</si>
  <si>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</si>
  <si>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</si>
  <si>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</si>
  <si>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</si>
  <si>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</si>
  <si>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</si>
  <si>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</si>
  <si>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</si>
  <si>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</si>
  <si>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</si>
  <si>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</si>
  <si>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</si>
  <si>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</si>
  <si>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</si>
  <si>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</si>
  <si>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</si>
  <si>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</si>
  <si>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</si>
  <si>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</si>
  <si>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</si>
  <si>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</si>
  <si>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</si>
  <si>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</si>
  <si>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</si>
  <si>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</si>
  <si>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</si>
  <si>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</si>
  <si>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</si>
  <si>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</si>
  <si>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</si>
  <si>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</si>
  <si>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</si>
  <si>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</si>
  <si>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</si>
  <si>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</si>
  <si>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</si>
  <si>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</si>
  <si>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</si>
  <si>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</si>
  <si>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</si>
  <si>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</si>
  <si>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</si>
  <si>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</si>
  <si>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</si>
  <si>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</si>
  <si>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</si>
  <si>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</si>
  <si>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</si>
  <si>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</si>
  <si>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</si>
  <si>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</si>
  <si>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</si>
  <si>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</si>
  <si>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</si>
  <si>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</si>
  <si>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</si>
  <si>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</si>
  <si>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</si>
  <si>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</si>
  <si>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</si>
  <si>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</si>
  <si>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</si>
  <si>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</si>
  <si>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</si>
  <si>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</si>
  <si>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</si>
  <si>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</si>
  <si>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</si>
  <si>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</si>
  <si>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</si>
  <si>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</si>
  <si>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</si>
  <si>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</si>
  <si>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</si>
  <si>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</si>
  <si>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</si>
  <si>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</si>
  <si>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</si>
  <si>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</si>
  <si>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</si>
  <si>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</si>
  <si>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</si>
  <si>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</si>
  <si>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</si>
  <si>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</si>
  <si>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</si>
  <si>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</si>
  <si>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</si>
  <si>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</si>
  <si>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</si>
  <si>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</si>
  <si>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</si>
  <si>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</si>
  <si>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</si>
  <si>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</si>
  <si>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</si>
  <si>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</si>
  <si>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</si>
  <si>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</si>
  <si>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</si>
  <si>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</si>
  <si>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</si>
  <si>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</si>
  <si>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</si>
  <si>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</si>
  <si>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</si>
  <si>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</si>
  <si>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</si>
  <si>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</si>
  <si>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</si>
  <si>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</si>
  <si>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</si>
  <si>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</si>
  <si>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</si>
  <si>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</si>
  <si>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</si>
  <si>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</si>
  <si>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</si>
  <si>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</si>
  <si>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</si>
  <si>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</si>
  <si>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</si>
  <si>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</si>
  <si>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</si>
  <si>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</si>
  <si>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</si>
  <si>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</si>
  <si>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</si>
  <si>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</si>
  <si>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</si>
  <si>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</si>
  <si>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</si>
  <si>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</si>
  <si>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</si>
  <si>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</si>
  <si>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</si>
  <si>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</si>
  <si>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</si>
  <si>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</si>
  <si>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</si>
  <si>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</si>
  <si>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</si>
  <si>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</si>
  <si>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</si>
  <si>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</si>
  <si>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</si>
  <si>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</si>
  <si>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</si>
  <si>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</si>
  <si>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</si>
  <si>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</si>
  <si>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</si>
  <si>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</si>
  <si>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</si>
  <si>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</si>
  <si>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</si>
  <si>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</si>
  <si>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</si>
  <si>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</si>
  <si>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</si>
  <si>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</si>
  <si>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</si>
  <si>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</si>
  <si>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</si>
  <si>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</si>
  <si>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</si>
  <si>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</si>
  <si>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</si>
  <si>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</si>
  <si>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</si>
  <si>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</si>
  <si>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</si>
  <si>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</si>
  <si>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</si>
  <si>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</si>
  <si>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</si>
  <si>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</si>
  <si>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</si>
  <si>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</si>
  <si>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</si>
  <si>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</si>
  <si>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</si>
  <si>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</si>
  <si>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</si>
  <si>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</si>
  <si>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</si>
  <si>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</si>
  <si>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</si>
  <si>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</si>
  <si>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</si>
  <si>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</si>
  <si>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</si>
  <si>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</si>
  <si>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</si>
  <si>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</si>
  <si>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</si>
  <si>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</si>
  <si>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</si>
  <si>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</si>
  <si>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</si>
  <si>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</si>
  <si>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</si>
  <si>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</si>
  <si>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</si>
  <si>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</si>
  <si>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</si>
  <si>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</si>
  <si>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</si>
  <si>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</si>
  <si>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</si>
  <si>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</si>
  <si>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</si>
  <si>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</si>
  <si>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</si>
  <si>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</si>
  <si>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</si>
  <si>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</si>
  <si>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</si>
  <si>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</si>
  <si>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</si>
  <si>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</si>
  <si>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</si>
  <si>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</si>
  <si>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</si>
  <si>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</si>
  <si>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</si>
  <si>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</si>
  <si>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</si>
  <si>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</si>
  <si>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</si>
  <si>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</si>
  <si>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</si>
  <si>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</si>
  <si>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</si>
  <si>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</si>
  <si>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</si>
  <si>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</si>
  <si>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</si>
  <si>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</si>
  <si>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</si>
  <si>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</si>
  <si>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</si>
  <si>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</si>
  <si>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</si>
  <si>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</si>
  <si>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</si>
  <si>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</si>
  <si>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</si>
  <si>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</si>
  <si>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</si>
  <si>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</si>
  <si>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</si>
  <si>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</si>
  <si>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</si>
  <si>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</si>
  <si>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</si>
  <si>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</si>
  <si>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</si>
  <si>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</si>
  <si>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</si>
  <si>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</si>
  <si>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</si>
  <si>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</si>
  <si>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</si>
  <si>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</si>
  <si>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</si>
  <si>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</si>
  <si>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</si>
  <si>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</si>
  <si>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</si>
  <si>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</si>
  <si>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</si>
  <si>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</si>
  <si>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</si>
  <si>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</si>
  <si>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</si>
  <si>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</si>
  <si>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</si>
  <si>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</si>
  <si>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</si>
  <si>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</si>
  <si>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</si>
  <si>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</si>
  <si>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</si>
  <si>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</si>
  <si>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</si>
  <si>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</si>
  <si>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</si>
  <si>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</si>
  <si>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</si>
  <si>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</si>
  <si>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</si>
  <si>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</si>
  <si>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</si>
  <si>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</si>
  <si>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</si>
  <si>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</si>
  <si>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</si>
  <si>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</si>
  <si>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</si>
  <si>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</si>
  <si>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</si>
  <si>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</si>
  <si>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</si>
  <si>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</si>
  <si>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</si>
  <si>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</si>
  <si>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</si>
  <si>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</si>
  <si>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</si>
  <si>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</si>
  <si>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</si>
  <si>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</si>
  <si>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</si>
  <si>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</si>
  <si>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</si>
  <si>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</si>
  <si>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</si>
  <si>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</si>
  <si>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</si>
  <si>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</si>
  <si>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</si>
  <si>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</si>
  <si>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</si>
  <si>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</si>
  <si>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</si>
  <si>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</si>
  <si>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</si>
  <si>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</si>
  <si>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</si>
  <si>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</si>
  <si>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</si>
  <si>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</si>
  <si>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</si>
  <si>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</si>
  <si>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</si>
  <si>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</si>
  <si>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</si>
  <si>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</si>
  <si>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</si>
  <si>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</si>
  <si>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</si>
  <si>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</si>
  <si>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</si>
  <si>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</si>
  <si>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</si>
  <si>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</si>
  <si>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</si>
  <si>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</si>
  <si>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</si>
  <si>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</si>
  <si>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</si>
  <si>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</si>
  <si>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</si>
  <si>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</si>
  <si>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</si>
  <si>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</si>
  <si>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</si>
  <si>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</si>
  <si>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</si>
  <si>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</si>
  <si>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</si>
  <si>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</si>
  <si>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</si>
  <si>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</si>
  <si>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</si>
  <si>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</si>
  <si>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</si>
  <si>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</si>
  <si>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</si>
  <si>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</si>
  <si>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</si>
  <si>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</si>
  <si>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</si>
  <si>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</si>
  <si>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</si>
  <si>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</si>
  <si>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</si>
  <si>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</si>
  <si>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</si>
  <si>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</si>
  <si>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</si>
  <si>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</si>
  <si>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</si>
  <si>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</si>
  <si>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</si>
  <si>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</si>
  <si>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</si>
  <si>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</si>
  <si>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</si>
  <si>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</si>
  <si>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</si>
  <si>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</si>
  <si>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</si>
  <si>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</si>
  <si>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</si>
  <si>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</si>
  <si>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</si>
  <si>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</si>
  <si>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</si>
  <si>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</si>
  <si>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</si>
  <si>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</si>
  <si>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</si>
  <si>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</si>
  <si>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</si>
  <si>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</si>
  <si>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</si>
  <si>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</si>
  <si>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</si>
  <si>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</si>
  <si>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</si>
  <si>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</si>
  <si>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</si>
  <si>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</si>
  <si>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</si>
  <si>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</si>
  <si>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</si>
  <si>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</si>
  <si>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</si>
  <si>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</si>
  <si>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</si>
  <si>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</si>
  <si>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</si>
  <si>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</si>
  <si>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</si>
  <si>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</si>
  <si>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</si>
  <si>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</si>
  <si>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</si>
  <si>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</si>
  <si>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</si>
  <si>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</si>
  <si>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</si>
  <si>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</si>
  <si>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</si>
  <si>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</si>
  <si>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</si>
  <si>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</si>
  <si>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</si>
  <si>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</si>
  <si>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</si>
  <si>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</si>
  <si>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</si>
  <si>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</si>
  <si>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</si>
  <si>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</si>
  <si>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</si>
  <si>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</si>
  <si>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</si>
  <si>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</si>
  <si>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</si>
  <si>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</si>
  <si>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</si>
  <si>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</si>
  <si>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</si>
  <si>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</si>
  <si>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</si>
  <si>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</si>
  <si>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</si>
  <si>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</si>
  <si>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</si>
  <si>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</si>
  <si>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</si>
  <si>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</si>
  <si>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</si>
  <si>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</si>
  <si>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</si>
  <si>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</si>
  <si>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</si>
  <si>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</si>
  <si>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</si>
  <si>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</si>
  <si>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</si>
  <si>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</si>
  <si>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</si>
  <si>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</si>
  <si>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</si>
  <si>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</si>
  <si>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</si>
  <si>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</si>
  <si>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</si>
  <si>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</si>
  <si>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</si>
  <si>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</si>
  <si>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</si>
  <si>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</si>
  <si>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</si>
  <si>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</si>
  <si>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</si>
  <si>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</si>
  <si>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</si>
  <si>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</si>
  <si>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</si>
  <si>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</si>
  <si>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</si>
  <si>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</si>
  <si>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</si>
  <si>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</si>
  <si>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</si>
  <si>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</si>
  <si>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</si>
  <si>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</si>
  <si>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</si>
  <si>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</si>
  <si>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</si>
  <si>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</si>
  <si>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</si>
  <si>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</si>
  <si>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</si>
  <si>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</si>
  <si>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</si>
  <si>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</si>
  <si>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</si>
  <si>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</si>
  <si>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</si>
  <si>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</si>
  <si>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</si>
  <si>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</si>
  <si>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</si>
  <si>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</si>
  <si>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</si>
  <si>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</si>
  <si>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</si>
  <si>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</si>
  <si>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</si>
  <si>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</si>
  <si>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</si>
  <si>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</si>
  <si>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</si>
  <si>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</si>
  <si>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</si>
  <si>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</si>
  <si>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</si>
  <si>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</si>
  <si>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</si>
  <si>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</si>
  <si>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</si>
  <si>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</si>
  <si>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</si>
  <si>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</si>
  <si>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</si>
  <si>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</si>
  <si>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</si>
  <si>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</si>
  <si>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</si>
  <si>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</si>
  <si>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</si>
  <si>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</si>
  <si>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</si>
  <si>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</si>
  <si>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</si>
  <si>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</si>
  <si>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</si>
  <si>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</si>
  <si>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</si>
  <si>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</si>
  <si>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</si>
  <si>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</si>
  <si>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</si>
  <si>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</si>
  <si>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</si>
  <si>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</si>
  <si>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</si>
  <si>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</si>
  <si>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</si>
  <si>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</si>
  <si>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</si>
  <si>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</si>
  <si>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</si>
  <si>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</si>
  <si>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</si>
  <si>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</si>
  <si>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</si>
  <si>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</si>
  <si>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</si>
  <si>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</si>
  <si>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</si>
  <si>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</si>
  <si>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</si>
  <si>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</si>
  <si>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</si>
  <si>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</si>
  <si>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</si>
  <si>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</si>
  <si>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</si>
  <si>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</si>
  <si>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</si>
  <si>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</si>
  <si>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</si>
  <si>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</si>
  <si>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</si>
  <si>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</si>
  <si>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</si>
  <si>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</si>
  <si>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</si>
  <si>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</si>
  <si>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</si>
  <si>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</si>
  <si>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</si>
  <si>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</si>
  <si>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</si>
  <si>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</si>
  <si>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</si>
  <si>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</si>
  <si>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</si>
  <si>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</si>
  <si>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</si>
  <si>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</si>
  <si>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</si>
  <si>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</si>
  <si>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</si>
  <si>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</si>
  <si>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</si>
  <si>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</si>
  <si>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</si>
  <si>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</si>
  <si>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</si>
  <si>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</si>
  <si>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</si>
  <si>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</si>
  <si>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</si>
  <si>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</si>
  <si>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</si>
  <si>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</si>
  <si>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</si>
  <si>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</si>
  <si>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</si>
  <si>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</si>
  <si>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</si>
  <si>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</si>
  <si>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</si>
  <si>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</si>
  <si>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</si>
  <si>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</si>
  <si>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</si>
  <si>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</si>
  <si>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</si>
  <si>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</si>
  <si>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</si>
  <si>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</si>
  <si>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</si>
  <si>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</si>
  <si>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</si>
  <si>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</si>
  <si>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</si>
  <si>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</si>
  <si>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</si>
  <si>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</si>
  <si>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</si>
  <si>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</si>
  <si>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</si>
  <si>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</si>
  <si>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</si>
  <si>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</si>
  <si>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</si>
  <si>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</si>
  <si>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</si>
  <si>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</si>
  <si>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</si>
  <si>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</si>
  <si>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</si>
  <si>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</si>
  <si>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</si>
  <si>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</si>
  <si>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</si>
  <si>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</si>
  <si>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</si>
  <si>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</si>
  <si>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</si>
  <si>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</si>
  <si>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</si>
  <si>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</si>
  <si>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</si>
  <si>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</si>
  <si>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</si>
  <si>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</si>
  <si>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</si>
  <si>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</si>
  <si>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</si>
  <si>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</si>
  <si>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</si>
  <si>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</si>
  <si>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</si>
  <si>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</si>
  <si>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</si>
  <si>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</si>
  <si>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</si>
  <si>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</si>
  <si>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</si>
  <si>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</si>
  <si>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</si>
  <si>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</si>
  <si>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</si>
  <si>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</si>
  <si>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</si>
  <si>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</si>
  <si>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</si>
  <si>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</si>
  <si>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</si>
  <si>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</si>
  <si>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</si>
  <si>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</si>
  <si>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</si>
  <si>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</si>
  <si>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</si>
  <si>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</si>
  <si>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</si>
  <si>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</si>
  <si>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</si>
  <si>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</si>
  <si>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</si>
  <si>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</si>
  <si>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</si>
  <si>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</si>
  <si>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</si>
  <si>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</si>
  <si>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</si>
  <si>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</si>
  <si>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</si>
  <si>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</si>
  <si>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</si>
  <si>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</si>
  <si>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</si>
  <si>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</si>
  <si>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</si>
  <si>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</si>
  <si>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</si>
  <si>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</si>
  <si>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</si>
  <si>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</si>
  <si>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</si>
  <si>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</si>
  <si>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</si>
  <si>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</si>
  <si>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</si>
  <si>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</si>
  <si>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</si>
  <si>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</si>
  <si>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</si>
  <si>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</si>
  <si>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</si>
  <si>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</si>
  <si>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</si>
  <si>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</si>
  <si>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</si>
  <si>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</si>
  <si>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</si>
  <si>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</si>
  <si>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</si>
  <si>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</si>
  <si>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</si>
  <si>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</si>
  <si>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</si>
  <si>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</si>
  <si>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</si>
  <si>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</si>
  <si>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</si>
  <si>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</si>
  <si>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</si>
  <si>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</si>
  <si>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</si>
  <si>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</si>
  <si>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</si>
  <si>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</si>
  <si>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</si>
  <si>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</si>
  <si>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</si>
  <si>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</si>
  <si>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</si>
  <si>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</si>
  <si>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</si>
  <si>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</si>
  <si>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</si>
  <si>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</si>
  <si>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</si>
  <si>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</si>
  <si>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</si>
  <si>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</si>
  <si>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</si>
  <si>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</si>
  <si>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</si>
  <si>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</si>
  <si>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</si>
  <si>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</si>
  <si>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</si>
  <si>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</si>
  <si>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</si>
  <si>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</si>
  <si>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</si>
  <si>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</si>
  <si>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</si>
  <si>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</si>
  <si>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</si>
  <si>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</si>
  <si>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</si>
  <si>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</si>
  <si>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</si>
  <si>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</si>
  <si>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</si>
  <si>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</si>
  <si>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</si>
  <si>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</si>
  <si>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</si>
  <si>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</si>
  <si>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</si>
  <si>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</si>
  <si>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</si>
  <si>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</si>
  <si>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</si>
  <si>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</si>
  <si>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</si>
  <si>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</si>
  <si>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</si>
  <si>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</si>
  <si>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</si>
  <si>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</si>
  <si>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</si>
  <si>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</si>
  <si>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</si>
  <si>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</si>
  <si>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</si>
  <si>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</si>
  <si>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</si>
  <si>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</si>
  <si>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</si>
  <si>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</si>
  <si>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</si>
  <si>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</si>
  <si>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</si>
  <si>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</si>
  <si>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</si>
  <si>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</si>
  <si>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</si>
  <si>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</si>
  <si>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</si>
  <si>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</si>
  <si>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</si>
  <si>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</si>
  <si>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</si>
  <si>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</si>
  <si>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</si>
  <si>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</si>
  <si>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</si>
  <si>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</si>
  <si>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</si>
  <si>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</si>
  <si>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</si>
  <si>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</si>
  <si>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</si>
  <si>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</si>
  <si>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</si>
  <si>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</si>
  <si>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</si>
  <si>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</si>
  <si>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</si>
  <si>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</si>
  <si>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</si>
  <si>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</si>
  <si>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</si>
  <si>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</si>
  <si>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</si>
  <si>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</si>
  <si>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</si>
  <si>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</si>
  <si>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</si>
  <si>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</si>
  <si>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</si>
  <si>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</si>
  <si>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</si>
  <si>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</si>
  <si>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</si>
  <si>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</si>
  <si>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</si>
  <si>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</si>
  <si>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</si>
  <si>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</si>
  <si>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</si>
  <si>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</si>
  <si>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</si>
  <si>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</si>
  <si>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</si>
  <si>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</si>
  <si>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</si>
  <si>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</si>
  <si>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</si>
  <si>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</si>
  <si>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</si>
  <si>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</si>
  <si>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</si>
  <si>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</si>
  <si>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</si>
  <si>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</si>
  <si>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</si>
  <si>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</si>
  <si>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</si>
  <si>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</si>
  <si>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</si>
  <si>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</si>
  <si>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</si>
  <si>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</si>
  <si>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</si>
  <si>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</si>
  <si>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</si>
  <si>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</si>
  <si>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</si>
  <si>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</si>
  <si>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</si>
  <si>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</si>
  <si>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</si>
  <si>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</si>
  <si>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</si>
  <si>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</si>
  <si>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</si>
  <si>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</si>
  <si>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</si>
  <si>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</si>
  <si>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</si>
  <si>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</si>
  <si>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</si>
  <si>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</si>
  <si>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</si>
  <si>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</si>
  <si>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</si>
  <si>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</si>
  <si>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</si>
  <si>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</si>
  <si>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</si>
  <si>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</si>
  <si>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</si>
  <si>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</si>
  <si>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</si>
  <si>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</si>
  <si>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</si>
  <si>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</si>
  <si>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</si>
  <si>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</si>
  <si>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</si>
  <si>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</si>
  <si>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</si>
  <si>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</si>
  <si>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</si>
  <si>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</si>
  <si>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</si>
  <si>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</si>
  <si>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</si>
  <si>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</si>
  <si>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</si>
  <si>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</si>
  <si>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</si>
  <si>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</si>
  <si>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</si>
  <si>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</si>
  <si>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</si>
  <si>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</si>
  <si>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</si>
  <si>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</si>
  <si>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</si>
  <si>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</si>
  <si>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</si>
  <si>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</si>
  <si>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</si>
  <si>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</si>
  <si>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</si>
  <si>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</si>
  <si>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</si>
  <si>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</si>
  <si>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</si>
  <si>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</si>
  <si>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</si>
  <si>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</si>
  <si>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</si>
  <si>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</si>
  <si>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</si>
  <si>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</si>
  <si>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</si>
  <si>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</si>
  <si>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</si>
  <si>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</si>
  <si>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</si>
  <si>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</si>
  <si>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</si>
  <si>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</si>
  <si>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</si>
  <si>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</si>
  <si>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</si>
  <si>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</si>
  <si>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</si>
  <si>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</si>
  <si>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</si>
  <si>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</si>
  <si>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</si>
  <si>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</si>
  <si>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</si>
  <si>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</si>
  <si>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</si>
  <si>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</si>
  <si>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</si>
  <si>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</si>
  <si>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</si>
  <si>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</si>
  <si>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</si>
  <si>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</si>
  <si>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</si>
  <si>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</si>
  <si>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</si>
  <si>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</si>
  <si>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</si>
  <si>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</si>
  <si>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</si>
  <si>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</si>
  <si>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</si>
  <si>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</si>
  <si>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</si>
  <si>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</si>
  <si>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</si>
  <si>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</si>
  <si>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</si>
  <si>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</si>
  <si>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</si>
  <si>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</si>
  <si>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</si>
  <si>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</si>
  <si>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</si>
  <si>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</si>
  <si>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</si>
  <si>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</si>
  <si>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</si>
  <si>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</si>
  <si>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</si>
  <si>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</si>
  <si>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</si>
  <si>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</si>
  <si>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</si>
  <si>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</si>
  <si>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</si>
  <si>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</si>
  <si>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</si>
  <si>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</si>
  <si>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</si>
  <si>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</si>
  <si>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</si>
  <si>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</si>
  <si>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</si>
  <si>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</si>
  <si>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</si>
  <si>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</si>
  <si>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</si>
  <si>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</si>
  <si>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</si>
  <si>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</si>
  <si>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</si>
  <si>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</si>
  <si>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</si>
  <si>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</si>
  <si>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</si>
  <si>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</si>
  <si>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</si>
  <si>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</si>
  <si>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</si>
  <si>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</si>
  <si>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</si>
  <si>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</si>
  <si>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</si>
  <si>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</si>
  <si>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</si>
  <si>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</si>
  <si>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</si>
  <si>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</si>
  <si>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</si>
  <si>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</si>
  <si>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</si>
  <si>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</si>
  <si>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</si>
  <si>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</si>
  <si>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</si>
  <si>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</si>
  <si>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</si>
  <si>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</si>
  <si>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</si>
  <si>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</si>
  <si>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</si>
  <si>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</si>
  <si>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</si>
  <si>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</si>
  <si>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</si>
  <si>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</si>
  <si>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</si>
  <si>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</si>
  <si>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</si>
  <si>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</si>
  <si>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</si>
  <si>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</si>
  <si>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</si>
  <si>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</si>
  <si>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</si>
  <si>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</si>
  <si>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</si>
  <si>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</si>
  <si>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</si>
  <si>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</si>
  <si>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</si>
  <si>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</si>
  <si>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</si>
  <si>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</si>
  <si>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</si>
  <si>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</si>
  <si>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</si>
  <si>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</si>
  <si>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</si>
  <si>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</si>
  <si>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</si>
  <si>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</si>
  <si>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</si>
  <si>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</si>
  <si>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</si>
  <si>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</si>
  <si>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</si>
  <si>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</si>
  <si>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</si>
  <si>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</si>
  <si>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</si>
  <si>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</si>
  <si>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</si>
  <si>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</si>
  <si>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</si>
  <si>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</si>
  <si>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</si>
  <si>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</si>
  <si>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</si>
  <si>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</si>
  <si>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</si>
  <si>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</si>
  <si>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</si>
  <si>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</si>
  <si>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</si>
  <si>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</si>
  <si>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</si>
  <si>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</si>
  <si>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</si>
  <si>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</si>
  <si>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</si>
  <si>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</si>
  <si>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</si>
  <si>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</si>
  <si>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</si>
  <si>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</si>
  <si>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</si>
  <si>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</si>
  <si>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</si>
  <si>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</si>
  <si>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</si>
  <si>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</si>
  <si>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</si>
  <si>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</si>
  <si>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</si>
  <si>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</si>
  <si>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</si>
  <si>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</si>
  <si>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</si>
  <si>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</si>
  <si>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</si>
  <si>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</si>
  <si>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</si>
  <si>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</si>
  <si>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</si>
  <si>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</si>
  <si>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</si>
  <si>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</si>
  <si>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</si>
  <si>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</si>
  <si>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</si>
  <si>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</si>
  <si>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</si>
  <si>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</si>
  <si>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</si>
  <si>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</si>
  <si>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</si>
  <si>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</si>
  <si>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</si>
  <si>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</si>
  <si>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</si>
  <si>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</si>
  <si>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</si>
  <si>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</si>
  <si>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</si>
  <si>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</si>
  <si>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</si>
  <si>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</si>
  <si>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</si>
  <si>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</si>
  <si>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</si>
  <si>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</si>
  <si>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</si>
  <si>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</si>
  <si>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</si>
  <si>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</si>
  <si>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</si>
  <si>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</si>
  <si>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</si>
  <si>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</si>
  <si>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</si>
  <si>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</si>
  <si>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</si>
  <si>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</si>
  <si>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</si>
  <si>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</si>
  <si>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</si>
  <si>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</si>
  <si>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</si>
  <si>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</si>
  <si>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</si>
  <si>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</si>
  <si>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</si>
  <si>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</si>
  <si>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</si>
  <si>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</si>
  <si>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</si>
  <si>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</si>
  <si>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</si>
  <si>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</si>
  <si>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</si>
  <si>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</si>
  <si>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</si>
  <si>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</si>
  <si>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</si>
  <si>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</si>
  <si>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</si>
  <si>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</si>
  <si>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</si>
  <si>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</si>
  <si>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</si>
  <si>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</si>
  <si>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</si>
  <si>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</si>
  <si>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</si>
  <si>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</si>
  <si>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</si>
  <si>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</si>
  <si>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</si>
  <si>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</si>
  <si>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</si>
  <si>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</si>
  <si>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</si>
  <si>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</si>
  <si>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</si>
  <si>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</si>
  <si>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</si>
  <si>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</si>
  <si>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</si>
  <si>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</si>
  <si>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</si>
  <si>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</si>
  <si>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</si>
  <si>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</si>
  <si>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</si>
  <si>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</si>
  <si>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</si>
  <si>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</si>
  <si>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</si>
  <si>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</si>
  <si>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</si>
  <si>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</si>
  <si>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</si>
  <si>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</si>
  <si>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</si>
  <si>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</si>
  <si>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</si>
  <si>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</si>
  <si>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</si>
  <si>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</si>
  <si>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</si>
  <si>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</si>
  <si>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</si>
  <si>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</si>
  <si>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</si>
  <si>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</si>
  <si>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</si>
  <si>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</si>
  <si>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</si>
  <si>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</si>
  <si>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</si>
  <si>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</si>
  <si>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</si>
  <si>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</si>
  <si>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</si>
  <si>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</si>
  <si>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</si>
  <si>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</si>
  <si>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</si>
  <si>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</si>
  <si>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</si>
  <si>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</si>
  <si>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</si>
  <si>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</si>
  <si>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</si>
  <si>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</si>
  <si>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</si>
  <si>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</si>
  <si>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</si>
  <si>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</si>
  <si>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</si>
  <si>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</si>
  <si>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</si>
  <si>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</si>
  <si>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</si>
  <si>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</si>
  <si>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</si>
  <si>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</si>
  <si>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</si>
  <si>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</si>
  <si>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</si>
  <si>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</si>
  <si>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</si>
  <si>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</si>
  <si>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</si>
  <si>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</si>
  <si>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</si>
  <si>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</si>
  <si>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</si>
  <si>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</si>
  <si>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</si>
  <si>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</si>
  <si>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</si>
  <si>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</si>
  <si>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</si>
  <si>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</si>
  <si>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</si>
  <si>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</si>
  <si>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</si>
  <si>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</si>
  <si>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</si>
  <si>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</si>
  <si>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</si>
  <si>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</si>
  <si>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</si>
  <si>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</si>
  <si>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</si>
  <si>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</si>
  <si>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</si>
  <si>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</si>
  <si>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</si>
  <si>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</si>
  <si>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</si>
  <si>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</si>
  <si>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</si>
  <si>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</si>
  <si>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</si>
  <si>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</si>
  <si>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</si>
  <si>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</si>
  <si>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</si>
  <si>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</si>
  <si>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</si>
  <si>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</si>
  <si>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</si>
  <si>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</si>
  <si>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</si>
  <si>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</si>
  <si>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</si>
  <si>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</si>
  <si>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</si>
  <si>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</si>
  <si>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</si>
  <si>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</si>
  <si>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</si>
  <si>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</si>
  <si>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</si>
  <si>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</si>
  <si>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</si>
  <si>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</si>
  <si>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</si>
  <si>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</si>
  <si>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</si>
  <si>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</si>
  <si>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</si>
  <si>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</si>
  <si>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</si>
  <si>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</si>
  <si>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</si>
  <si>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</si>
  <si>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</si>
  <si>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</si>
  <si>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</si>
  <si>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</si>
  <si>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</si>
  <si>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</si>
  <si>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</si>
  <si>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</si>
  <si>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</si>
  <si>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</si>
  <si>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</si>
  <si>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</si>
  <si>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</si>
  <si>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</si>
  <si>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</si>
  <si>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</si>
  <si>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</si>
  <si>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</si>
  <si>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</si>
  <si>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</si>
  <si>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</si>
  <si>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</si>
  <si>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</si>
  <si>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</si>
  <si>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</si>
  <si>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</si>
  <si>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</si>
  <si>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</si>
  <si>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</si>
  <si>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</si>
  <si>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</si>
  <si>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</si>
  <si>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</si>
  <si>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</si>
  <si>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</si>
  <si>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</si>
  <si>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</si>
  <si>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</si>
  <si>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</si>
  <si>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</si>
  <si>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</si>
  <si>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</si>
  <si>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</si>
  <si>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</si>
  <si>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</si>
  <si>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</si>
  <si>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</si>
  <si>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</si>
  <si>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</si>
  <si>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</si>
  <si>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</si>
  <si>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</si>
  <si>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</si>
  <si>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</si>
  <si>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</si>
  <si>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</si>
  <si>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</si>
  <si>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</si>
  <si>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</si>
  <si>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</si>
  <si>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</si>
  <si>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</si>
  <si>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</si>
  <si>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</si>
  <si>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</si>
  <si>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</si>
  <si>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</si>
  <si>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</si>
  <si>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</si>
  <si>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</si>
  <si>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</si>
  <si>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</si>
  <si>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</si>
  <si>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</si>
  <si>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</si>
  <si>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</si>
  <si>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</si>
  <si>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</si>
  <si>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</si>
  <si>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</si>
  <si>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</si>
  <si>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</si>
  <si>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</si>
  <si>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</si>
  <si>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</si>
  <si>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</si>
  <si>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</si>
  <si>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</si>
  <si>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</si>
  <si>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</si>
  <si>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</si>
  <si>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</si>
  <si>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</si>
  <si>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</si>
  <si>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</si>
  <si>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</si>
  <si>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</si>
  <si>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</si>
  <si>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</si>
  <si>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</si>
  <si>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</si>
  <si>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</si>
  <si>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</si>
  <si>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</si>
  <si>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</si>
  <si>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</si>
  <si>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</si>
  <si>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</si>
  <si>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</si>
  <si>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</si>
  <si>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</si>
  <si>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</si>
  <si>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</si>
  <si>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</si>
  <si>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</si>
  <si>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</si>
  <si>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</si>
  <si>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</si>
  <si>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</si>
  <si>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</si>
  <si>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</si>
  <si>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</si>
  <si>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</si>
  <si>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</si>
  <si>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</si>
  <si>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</si>
  <si>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</si>
  <si>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</si>
  <si>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</si>
  <si>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</si>
  <si>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</si>
  <si>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</si>
  <si>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</si>
  <si>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</si>
  <si>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</si>
  <si>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</si>
  <si>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</si>
  <si>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</si>
  <si>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</si>
  <si>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</si>
  <si>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</si>
  <si>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</si>
  <si>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</si>
  <si>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</si>
  <si>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</si>
  <si>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</si>
  <si>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</si>
  <si>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</si>
  <si>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</si>
  <si>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</si>
  <si>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</si>
  <si>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</si>
  <si>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</si>
  <si>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</si>
  <si>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</si>
  <si>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</si>
  <si>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</si>
  <si>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</si>
  <si>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</si>
  <si>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</si>
  <si>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</si>
  <si>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</si>
  <si>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</si>
  <si>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</si>
  <si>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</si>
  <si>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</si>
  <si>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</si>
  <si>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</si>
  <si>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</si>
  <si>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</si>
  <si>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</si>
  <si>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</si>
  <si>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</si>
  <si>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</si>
  <si>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</si>
  <si>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</si>
  <si>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</si>
  <si>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</si>
  <si>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</si>
  <si>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</si>
  <si>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</si>
  <si>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</si>
  <si>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</si>
  <si>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</si>
  <si>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</si>
  <si>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</si>
  <si>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</si>
  <si>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</si>
  <si>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</si>
  <si>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</si>
  <si>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</si>
  <si>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</si>
  <si>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</si>
  <si>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</si>
  <si>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</si>
  <si>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</si>
  <si>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</si>
  <si>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</si>
  <si>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</si>
  <si>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</si>
  <si>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</si>
  <si>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</si>
  <si>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</si>
  <si>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</si>
  <si>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</si>
  <si>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</si>
  <si>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</si>
  <si>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</si>
  <si>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</si>
  <si>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</si>
  <si>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</si>
  <si>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</si>
  <si>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</si>
  <si>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</si>
  <si>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</si>
  <si>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</si>
  <si>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</si>
  <si>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</si>
  <si>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</si>
  <si>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</si>
  <si>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</si>
  <si>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</si>
  <si>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</si>
  <si>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</si>
  <si>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</si>
  <si>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</si>
  <si>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</si>
  <si>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</si>
  <si>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</si>
  <si>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</si>
  <si>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</si>
  <si>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</si>
  <si>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</si>
  <si>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</si>
  <si>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</si>
  <si>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</si>
  <si>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</si>
  <si>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</si>
  <si>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</si>
  <si>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</si>
  <si>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</si>
  <si>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</si>
  <si>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</si>
  <si>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</si>
  <si>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</si>
  <si>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</si>
  <si>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</si>
  <si>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</si>
  <si>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</si>
  <si>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</si>
  <si>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</si>
  <si>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</si>
  <si>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</si>
  <si>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</si>
  <si>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</si>
  <si>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</si>
  <si>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</si>
  <si>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</si>
  <si>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</si>
  <si>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</si>
  <si>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</si>
  <si>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</si>
  <si>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</si>
  <si>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</si>
  <si>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</si>
  <si>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</si>
  <si>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</si>
  <si>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</si>
  <si>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</si>
  <si>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</si>
  <si>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</si>
  <si>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</si>
  <si>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</si>
  <si>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</si>
  <si>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</si>
  <si>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</si>
  <si>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</si>
  <si>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</si>
  <si>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</si>
  <si>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</si>
  <si>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</si>
  <si>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</si>
  <si>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</si>
  <si>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</si>
  <si>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</si>
  <si>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</si>
  <si>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</si>
  <si>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</si>
  <si>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</si>
  <si>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</si>
  <si>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</si>
  <si>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</si>
  <si>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</si>
  <si>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</si>
  <si>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</si>
  <si>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</si>
  <si>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</si>
  <si>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</si>
  <si>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</si>
  <si>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</si>
  <si>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</si>
  <si>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</si>
  <si>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</si>
  <si>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</si>
  <si>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</si>
  <si>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</si>
  <si>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</si>
  <si>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</si>
  <si>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</si>
  <si>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</si>
  <si>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</si>
  <si>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</si>
  <si>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</si>
  <si>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</si>
  <si>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</si>
  <si>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</si>
  <si>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</si>
  <si>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</si>
  <si>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</si>
  <si>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</si>
  <si>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</si>
  <si>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</si>
  <si>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</si>
  <si>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</si>
  <si>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</si>
  <si>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</si>
  <si>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</si>
  <si>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</si>
  <si>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</si>
  <si>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</si>
  <si>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</si>
  <si>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</si>
  <si>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</si>
  <si>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</si>
  <si>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</si>
  <si>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</si>
  <si>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</si>
  <si>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</si>
  <si>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</si>
  <si>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</si>
  <si>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</si>
  <si>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</si>
  <si>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</si>
  <si>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</si>
  <si>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</si>
  <si>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</si>
  <si>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</si>
  <si>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</si>
  <si>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</si>
  <si>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</si>
  <si>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</si>
  <si>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</si>
  <si>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</si>
  <si>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</si>
  <si>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</si>
  <si>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</si>
  <si>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</si>
  <si>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</si>
  <si>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</si>
  <si>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</si>
  <si>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</si>
  <si>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</si>
  <si>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</si>
  <si>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</si>
  <si>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</si>
  <si>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</si>
  <si>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</si>
  <si>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</si>
  <si>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</si>
  <si>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</si>
  <si>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</si>
  <si>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</si>
  <si>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</si>
  <si>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</si>
  <si>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</si>
  <si>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</si>
  <si>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</si>
  <si>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</si>
  <si>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</si>
  <si>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</si>
  <si>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</si>
  <si>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</si>
  <si>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</si>
  <si>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</si>
  <si>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</si>
  <si>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</si>
  <si>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</si>
  <si>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</si>
  <si>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</si>
  <si>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</si>
  <si>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</si>
  <si>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</si>
  <si>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</si>
  <si>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</si>
  <si>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</si>
  <si>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</si>
  <si>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</si>
  <si>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</si>
  <si>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</si>
  <si>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</si>
  <si>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</si>
  <si>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</si>
  <si>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</si>
  <si>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</si>
  <si>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</si>
  <si>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</si>
  <si>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</si>
  <si>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</si>
  <si>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</si>
  <si>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</si>
  <si>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</si>
  <si>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</si>
  <si>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</si>
  <si>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</si>
  <si>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</si>
  <si>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</si>
  <si>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</si>
  <si>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</si>
  <si>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</si>
  <si>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</si>
  <si>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</si>
  <si>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</si>
  <si>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</si>
  <si>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</si>
  <si>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</si>
  <si>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</si>
  <si>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</si>
  <si>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</si>
  <si>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</si>
  <si>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</si>
  <si>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</si>
  <si>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</si>
  <si>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</si>
  <si>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</si>
  <si>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</si>
  <si>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</si>
  <si>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</si>
  <si>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</si>
  <si>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</si>
  <si>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</si>
  <si>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</si>
  <si>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</si>
  <si>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</si>
  <si>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</si>
  <si>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</si>
  <si>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</si>
  <si>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</si>
  <si>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</si>
  <si>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</si>
  <si>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</si>
  <si>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</si>
  <si>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</si>
  <si>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</si>
  <si>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</si>
  <si>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</si>
  <si>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</si>
  <si>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</si>
  <si>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</si>
  <si>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</si>
  <si>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</si>
  <si>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</si>
  <si>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</si>
  <si>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</si>
  <si>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</si>
  <si>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</si>
  <si>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</si>
  <si>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</si>
  <si>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</si>
  <si>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</si>
  <si>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</si>
  <si>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</si>
  <si>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</si>
  <si>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</si>
  <si>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</si>
  <si>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</si>
  <si>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</si>
  <si>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</si>
  <si>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</si>
  <si>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</si>
  <si>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</si>
  <si>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</si>
  <si>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</si>
  <si>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</si>
  <si>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</si>
  <si>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</si>
  <si>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</si>
  <si>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</si>
  <si>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</si>
  <si>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</si>
  <si>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</si>
  <si>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</si>
  <si>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</si>
  <si>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</si>
  <si>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</si>
  <si>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</si>
  <si>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</si>
  <si>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</si>
  <si>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</si>
  <si>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</si>
  <si>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</si>
  <si>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</si>
  <si>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</si>
  <si>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</si>
  <si>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</si>
  <si>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</si>
  <si>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</si>
  <si>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</si>
  <si>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</si>
  <si>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</si>
  <si>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</si>
  <si>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</si>
  <si>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</si>
  <si>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</si>
  <si>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</si>
  <si>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</si>
  <si>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</si>
  <si>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</si>
  <si>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</si>
  <si>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</si>
  <si>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</si>
  <si>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</si>
  <si>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</si>
  <si>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</si>
  <si>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</si>
  <si>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</si>
  <si>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</si>
  <si>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</si>
  <si>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</si>
  <si>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</si>
  <si>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</si>
  <si>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</si>
  <si>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</si>
  <si>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</si>
  <si>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</si>
  <si>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</si>
  <si>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</si>
  <si>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</si>
  <si>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</si>
  <si>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</si>
  <si>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</si>
  <si>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</si>
  <si>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</si>
  <si>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</si>
  <si>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</si>
  <si>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</si>
  <si>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</si>
  <si>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</si>
  <si>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</si>
  <si>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</si>
  <si>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</si>
  <si>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</si>
  <si>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</si>
  <si>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</si>
  <si>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</si>
  <si>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</si>
  <si>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</si>
  <si>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</si>
  <si>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</si>
  <si>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</si>
  <si>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</si>
  <si>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</si>
  <si>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</si>
  <si>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</si>
  <si>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</si>
  <si>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</si>
  <si>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</si>
  <si>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</si>
  <si>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</si>
  <si>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</si>
  <si>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</si>
  <si>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</si>
  <si>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</si>
  <si>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</si>
  <si>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</si>
  <si>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</si>
  <si>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</si>
  <si>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</si>
  <si>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</si>
  <si>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</si>
  <si>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</si>
  <si>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</si>
  <si>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</si>
  <si>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</si>
  <si>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</si>
  <si>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</si>
  <si>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</si>
  <si>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</si>
  <si>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</si>
  <si>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</si>
  <si>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</si>
  <si>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</si>
  <si>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</si>
  <si>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</si>
  <si>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</si>
  <si>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</si>
  <si>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</si>
  <si>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</si>
  <si>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</si>
  <si>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</si>
  <si>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</si>
  <si>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</si>
  <si>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</si>
  <si>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</si>
  <si>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</si>
  <si>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</si>
  <si>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</si>
  <si>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</si>
  <si>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</si>
  <si>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</si>
  <si>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</si>
  <si>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</si>
  <si>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</si>
  <si>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</si>
  <si>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</si>
  <si>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</si>
  <si>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</si>
  <si>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</si>
  <si>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</si>
  <si>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</si>
  <si>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</si>
  <si>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</si>
  <si>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</si>
  <si>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</si>
  <si>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</si>
  <si>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</si>
  <si>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</si>
  <si>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</si>
  <si>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</si>
  <si>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</si>
  <si>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</si>
  <si>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</si>
  <si>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</si>
  <si>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</si>
  <si>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</si>
  <si>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</si>
  <si>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</si>
  <si>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</si>
  <si>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</si>
  <si>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</si>
  <si>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</si>
  <si>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</si>
  <si>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</si>
  <si>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</si>
  <si>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</si>
  <si>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</si>
  <si>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</si>
  <si>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</si>
  <si>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</si>
  <si>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</si>
  <si>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</si>
  <si>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</si>
  <si>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</si>
  <si>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</si>
  <si>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</si>
  <si>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</si>
  <si>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</si>
  <si>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</si>
  <si>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</si>
  <si>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</si>
  <si>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</si>
  <si>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</si>
  <si>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</si>
  <si>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</si>
  <si>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</si>
  <si>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</si>
  <si>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</si>
  <si>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</si>
  <si>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</si>
  <si>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</si>
  <si>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</si>
  <si>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</si>
  <si>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</si>
  <si>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</si>
  <si>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</si>
  <si>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</si>
  <si>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</si>
  <si>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</si>
  <si>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</si>
  <si>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</si>
  <si>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</si>
  <si>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</si>
  <si>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</si>
  <si>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</si>
  <si>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</si>
  <si>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</si>
  <si>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</si>
  <si>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</si>
  <si>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</si>
  <si>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</si>
  <si>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</si>
  <si>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</si>
  <si>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</si>
  <si>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</si>
  <si>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</si>
  <si>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</si>
  <si>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</si>
  <si>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</si>
  <si>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</si>
  <si>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</si>
  <si>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</si>
  <si>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</si>
  <si>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</si>
  <si>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</si>
  <si>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</si>
  <si>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</si>
  <si>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</si>
  <si>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</si>
  <si>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</si>
  <si>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</si>
  <si>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</si>
  <si>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</si>
  <si>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</si>
  <si>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</si>
  <si>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</si>
  <si>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</si>
  <si>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</si>
  <si>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</si>
  <si>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</si>
  <si>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</si>
  <si>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</si>
  <si>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</si>
  <si>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</si>
  <si>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</si>
  <si>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</si>
  <si>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</si>
  <si>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</si>
  <si>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</si>
  <si>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</si>
  <si>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</si>
  <si>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</si>
  <si>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</si>
  <si>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</si>
  <si>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</si>
  <si>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</si>
  <si>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</si>
  <si>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</si>
  <si>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</si>
  <si>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</si>
  <si>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</si>
  <si>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</si>
  <si>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</si>
  <si>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</si>
  <si>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</si>
  <si>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</si>
  <si>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</si>
  <si>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</si>
  <si>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</si>
  <si>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</si>
  <si>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</si>
  <si>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</si>
  <si>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</si>
  <si>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</si>
  <si>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</si>
  <si>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</si>
  <si>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</si>
  <si>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</si>
  <si>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</si>
  <si>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</si>
  <si>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</si>
  <si>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</si>
  <si>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</si>
  <si>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</si>
  <si>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</si>
  <si>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</si>
  <si>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</si>
  <si>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</si>
  <si>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</si>
  <si>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</si>
  <si>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</si>
  <si>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</si>
  <si>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</si>
  <si>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</si>
  <si>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</si>
  <si>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</si>
  <si>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</si>
  <si>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</si>
  <si>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</si>
  <si>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</si>
  <si>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</si>
  <si>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</si>
  <si>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</si>
  <si>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</si>
  <si>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</si>
  <si>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</si>
  <si>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</si>
  <si>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</si>
  <si>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</si>
  <si>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</si>
  <si>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</si>
  <si>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</si>
  <si>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</si>
  <si>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</si>
  <si>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</si>
  <si>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</si>
  <si>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</si>
  <si>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</si>
  <si>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</si>
  <si>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</si>
  <si>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</si>
  <si>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</si>
  <si>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</si>
  <si>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</si>
  <si>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</si>
  <si>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</si>
  <si>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</si>
  <si>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</si>
  <si>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</si>
  <si>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</si>
  <si>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</si>
  <si>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</si>
  <si>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</si>
  <si>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</si>
  <si>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</si>
  <si>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</si>
  <si>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</si>
  <si>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</si>
  <si>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</si>
  <si>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</si>
  <si>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</si>
  <si>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</si>
  <si>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</si>
  <si>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</si>
  <si>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</si>
  <si>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</si>
  <si>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</si>
  <si>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</si>
  <si>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</si>
  <si>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</si>
  <si>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</si>
  <si>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</si>
  <si>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</si>
  <si>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</si>
  <si>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</si>
  <si>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</si>
  <si>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</si>
  <si>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</si>
  <si>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</si>
  <si>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</si>
  <si>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</si>
  <si>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</si>
  <si>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</si>
  <si>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</si>
  <si>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</si>
  <si>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</si>
  <si>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</si>
  <si>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</si>
  <si>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</si>
  <si>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</si>
  <si>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</si>
  <si>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</si>
  <si>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</si>
  <si>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</si>
  <si>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</si>
  <si>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</si>
  <si>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</si>
  <si>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</si>
  <si>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</si>
  <si>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</si>
  <si>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</si>
  <si>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</si>
  <si>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</si>
  <si>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</si>
  <si>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</si>
  <si>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</si>
  <si>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</si>
  <si>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</si>
  <si>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</si>
  <si>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</si>
  <si>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</si>
  <si>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</si>
  <si>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</si>
  <si>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</si>
  <si>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</si>
  <si>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</si>
  <si>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</si>
  <si>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</si>
  <si>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</si>
  <si>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</si>
  <si>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</si>
  <si>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</si>
  <si>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</si>
  <si>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</si>
  <si>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</si>
  <si>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</si>
  <si>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</si>
  <si>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</si>
  <si>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</si>
  <si>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</si>
  <si>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</si>
  <si>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</si>
  <si>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</si>
  <si>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</si>
  <si>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</si>
  <si>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</si>
  <si>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</si>
  <si>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</si>
  <si>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</si>
  <si>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</si>
  <si>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</si>
  <si>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</si>
  <si>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</si>
  <si>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</si>
  <si>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</si>
  <si>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</si>
  <si>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</si>
  <si>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</si>
  <si>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</si>
  <si>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</si>
  <si>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</si>
  <si>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</si>
  <si>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</si>
  <si>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</si>
  <si>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</si>
  <si>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</si>
  <si>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</si>
  <si>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</si>
  <si>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</si>
  <si>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</si>
  <si>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</si>
  <si>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</si>
  <si>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</si>
  <si>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</si>
  <si>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</si>
  <si>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</si>
  <si>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</si>
  <si>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</si>
  <si>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</si>
  <si>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</si>
  <si>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</si>
  <si>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</si>
  <si>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</si>
  <si>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</si>
  <si>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</si>
  <si>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</si>
  <si>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</si>
  <si>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</si>
  <si>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</si>
  <si>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</si>
  <si>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</si>
  <si>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</si>
  <si>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</si>
  <si>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</si>
  <si>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</si>
  <si>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</si>
  <si>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</si>
  <si>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</si>
  <si>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</si>
  <si>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</si>
  <si>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</si>
  <si>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</si>
  <si>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</si>
  <si>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</si>
  <si>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</si>
  <si>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</si>
  <si>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</si>
  <si>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</si>
  <si>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</si>
  <si>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</si>
  <si>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</si>
  <si>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</si>
  <si>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</si>
  <si>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</si>
  <si>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</si>
  <si>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</si>
  <si>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</si>
  <si>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</si>
  <si>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</si>
  <si>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</si>
  <si>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</si>
  <si>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</si>
  <si>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</si>
  <si>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</si>
  <si>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</si>
  <si>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</si>
  <si>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</si>
  <si>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</si>
  <si>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</si>
  <si>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</si>
  <si>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</si>
  <si>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</si>
  <si>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</si>
  <si>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</si>
  <si>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</si>
  <si>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</si>
  <si>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</si>
  <si>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</si>
  <si>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</si>
  <si>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</si>
  <si>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</si>
  <si>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</si>
  <si>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</si>
  <si>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</si>
  <si>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</si>
  <si>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</si>
  <si>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</si>
  <si>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</si>
  <si>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</si>
  <si>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</si>
  <si>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</si>
  <si>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</si>
  <si>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</si>
  <si>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</si>
  <si>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</si>
  <si>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</si>
  <si>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</si>
  <si>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</si>
  <si>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</si>
  <si>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</si>
  <si>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</si>
  <si>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</si>
  <si>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</si>
  <si>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</si>
  <si>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</si>
  <si>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</si>
  <si>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</si>
  <si>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</si>
  <si>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</si>
  <si>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</si>
  <si>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</si>
  <si>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</si>
  <si>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</si>
  <si>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</si>
  <si>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</si>
  <si>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</si>
  <si>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</si>
  <si>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</si>
  <si>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</si>
  <si>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</si>
  <si>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</si>
  <si>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</si>
  <si>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</si>
  <si>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</si>
  <si>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</si>
  <si>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</si>
  <si>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</si>
  <si>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</si>
  <si>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</si>
  <si>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</si>
  <si>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</si>
  <si>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</si>
  <si>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</si>
  <si>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</si>
  <si>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</si>
  <si>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</si>
  <si>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</si>
  <si>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</si>
  <si>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</si>
  <si>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</si>
  <si>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</si>
  <si>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</si>
  <si>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</si>
  <si>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</si>
  <si>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</si>
  <si>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</si>
  <si>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</si>
  <si>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</si>
  <si>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</si>
  <si>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</si>
  <si>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</si>
  <si>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</si>
  <si>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</si>
  <si>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</si>
  <si>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</si>
  <si>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</si>
  <si>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</si>
  <si>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</si>
  <si>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</si>
  <si>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</si>
  <si>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</si>
  <si>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</si>
  <si>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</si>
  <si>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</si>
  <si>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</si>
  <si>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</si>
  <si>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</si>
  <si>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</si>
  <si>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</si>
  <si>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</si>
  <si>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</si>
  <si>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</si>
  <si>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</si>
  <si>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</si>
  <si>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</si>
  <si>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</si>
  <si>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</si>
  <si>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</si>
  <si>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</si>
  <si>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</si>
  <si>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</si>
  <si>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</si>
  <si>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</si>
  <si>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</si>
  <si>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</si>
  <si>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</si>
  <si>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</si>
  <si>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</si>
  <si>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</si>
  <si>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</si>
  <si>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</si>
  <si>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</si>
  <si>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</si>
  <si>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</si>
  <si>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</si>
  <si>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</si>
  <si>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</si>
  <si>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</si>
  <si>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</si>
  <si>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</si>
  <si>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</si>
  <si>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</si>
  <si>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</si>
  <si>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</si>
  <si>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</si>
  <si>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</si>
  <si>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</si>
  <si>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</si>
  <si>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</si>
  <si>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</si>
  <si>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</si>
  <si>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</si>
  <si>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</si>
  <si>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</si>
  <si>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</si>
  <si>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</si>
  <si>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</si>
  <si>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</si>
  <si>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</si>
  <si>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</si>
  <si>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</si>
  <si>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</si>
  <si>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</si>
  <si>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</si>
  <si>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</si>
  <si>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</si>
  <si>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</si>
  <si>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</si>
  <si>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</si>
  <si>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</si>
  <si>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</si>
  <si>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</si>
  <si>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</si>
  <si>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</si>
  <si>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</si>
  <si>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</si>
  <si>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</si>
  <si>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</si>
  <si>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</si>
  <si>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</si>
  <si>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</si>
  <si>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</si>
  <si>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</si>
  <si>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</si>
  <si>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</si>
  <si>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</si>
  <si>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</si>
  <si>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</si>
  <si>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</si>
  <si>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</si>
  <si>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</si>
  <si>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</si>
  <si>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</si>
  <si>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</si>
  <si>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</si>
  <si>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</si>
  <si>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</si>
  <si>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</si>
  <si>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</si>
  <si>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</si>
  <si>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</si>
  <si>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</si>
  <si>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</si>
  <si>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</si>
  <si>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</si>
  <si>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</si>
  <si>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</si>
  <si>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</si>
  <si>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</si>
  <si>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</si>
  <si>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</si>
  <si>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</si>
  <si>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</si>
  <si>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</si>
  <si>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</si>
  <si>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</si>
  <si>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</si>
  <si>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</si>
  <si>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</si>
  <si>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</si>
  <si>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</si>
  <si>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</si>
  <si>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</si>
  <si>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</si>
  <si>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</si>
  <si>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</si>
  <si>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</si>
  <si>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</si>
  <si>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</si>
  <si>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</si>
  <si>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</si>
  <si>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</si>
  <si>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</si>
  <si>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</si>
  <si>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</si>
  <si>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</si>
  <si>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</si>
  <si>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</si>
  <si>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</si>
  <si>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</si>
  <si>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</si>
  <si>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</si>
  <si>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</si>
  <si>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</si>
  <si>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</si>
  <si>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</si>
  <si>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</si>
  <si>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</si>
  <si>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</si>
  <si>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</si>
  <si>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</si>
  <si>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</si>
  <si>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</si>
  <si>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</si>
  <si>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</si>
  <si>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</si>
  <si>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</si>
  <si>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</si>
  <si>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</si>
  <si>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</si>
  <si>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</si>
  <si>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</si>
  <si>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</si>
  <si>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</si>
  <si>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</si>
  <si>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</si>
  <si>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</si>
  <si>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</si>
  <si>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</si>
  <si>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</si>
  <si>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</si>
  <si>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</si>
  <si>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</si>
  <si>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</si>
  <si>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</si>
  <si>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</si>
  <si>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</si>
  <si>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</si>
  <si>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</si>
  <si>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</si>
  <si>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</si>
  <si>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</si>
  <si>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</si>
  <si>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</si>
  <si>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</si>
  <si>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</si>
  <si>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</si>
  <si>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</si>
  <si>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</si>
  <si>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</si>
  <si>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</si>
  <si>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</si>
  <si>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</si>
  <si>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</si>
  <si>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</si>
  <si>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</si>
  <si>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</si>
  <si>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</si>
  <si>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</si>
  <si>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</si>
  <si>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</si>
  <si>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</si>
  <si>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</si>
  <si>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</si>
  <si>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</si>
  <si>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</si>
  <si>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</si>
  <si>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</si>
  <si>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</si>
  <si>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</si>
  <si>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</si>
  <si>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</si>
  <si>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</si>
  <si>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</si>
  <si>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</si>
  <si>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</si>
  <si>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</si>
  <si>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</si>
  <si>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</si>
  <si>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</si>
  <si>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</si>
  <si>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</si>
  <si>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</si>
  <si>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</si>
  <si>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</si>
  <si>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</si>
  <si>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</si>
  <si>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</si>
  <si>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</si>
  <si>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</si>
  <si>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</si>
  <si>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</si>
  <si>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</si>
  <si>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</si>
  <si>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</si>
  <si>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</si>
  <si>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</si>
  <si>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</si>
  <si>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</si>
  <si>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</si>
  <si>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</si>
  <si>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</si>
  <si>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</si>
  <si>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</si>
  <si>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</si>
  <si>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</si>
  <si>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</si>
  <si>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</si>
  <si>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</si>
  <si>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</si>
  <si>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</si>
  <si>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</si>
  <si>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</si>
  <si>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</si>
  <si>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</si>
  <si>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</si>
  <si>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</si>
  <si>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</si>
  <si>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</si>
  <si>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</si>
  <si>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</si>
  <si>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</si>
  <si>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</si>
  <si>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</si>
  <si>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</si>
  <si>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</si>
  <si>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</si>
  <si>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</si>
  <si>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</si>
  <si>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</si>
  <si>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</si>
  <si>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</si>
  <si>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</si>
  <si>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</si>
  <si>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</si>
  <si>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</si>
  <si>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</si>
  <si>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</si>
  <si>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</si>
  <si>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</si>
  <si>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</si>
  <si>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</si>
  <si>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</si>
  <si>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</si>
  <si>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</si>
  <si>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</si>
  <si>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</si>
  <si>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</si>
  <si>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</si>
  <si>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</si>
  <si>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</si>
  <si>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</si>
  <si>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</si>
  <si>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</si>
  <si>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</si>
  <si>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</si>
  <si>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</si>
  <si>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</si>
  <si>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</si>
  <si>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</si>
  <si>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</si>
  <si>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</si>
  <si>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</si>
  <si>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</si>
  <si>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</si>
  <si>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</si>
  <si>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</si>
  <si>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</si>
  <si>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</si>
  <si>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</si>
  <si>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</si>
  <si>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</si>
  <si>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</si>
  <si>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</si>
  <si>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</si>
  <si>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</si>
  <si>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</si>
  <si>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</si>
  <si>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</si>
  <si>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</si>
  <si>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</si>
  <si>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</si>
  <si>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</si>
  <si>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</si>
  <si>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</si>
  <si>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</si>
  <si>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</si>
  <si>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</si>
  <si>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</si>
  <si>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</si>
  <si>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</si>
  <si>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</si>
  <si>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</si>
  <si>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</si>
  <si>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</si>
  <si>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</si>
  <si>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</si>
  <si>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</si>
  <si>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</si>
  <si>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</si>
  <si>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</si>
  <si>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</si>
  <si>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</si>
  <si>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</si>
  <si>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</si>
  <si>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</si>
  <si>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</si>
  <si>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</si>
  <si>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</si>
  <si>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</si>
  <si>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</si>
  <si>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</si>
  <si>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</si>
  <si>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</si>
  <si>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</si>
  <si>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</si>
  <si>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</si>
  <si>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</si>
  <si>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</si>
  <si>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</si>
  <si>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</si>
  <si>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</si>
  <si>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</si>
  <si>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</si>
  <si>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</si>
  <si>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</si>
  <si>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</si>
  <si>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</si>
  <si>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</si>
  <si>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</si>
  <si>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</si>
  <si>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</si>
  <si>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</si>
  <si>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</si>
  <si>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</si>
  <si>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</si>
  <si>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</si>
  <si>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</si>
  <si>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</si>
  <si>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</si>
  <si>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</si>
  <si>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</si>
  <si>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</si>
  <si>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</si>
  <si>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</si>
  <si>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</si>
  <si>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</si>
  <si>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</si>
  <si>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</si>
  <si>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</si>
  <si>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</si>
  <si>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</si>
  <si>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</si>
  <si>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</si>
  <si>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</si>
  <si>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</si>
  <si>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</si>
  <si>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</si>
  <si>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</si>
  <si>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</si>
  <si>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</si>
  <si>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</si>
  <si>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</si>
  <si>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</si>
  <si>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</si>
  <si>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</si>
  <si>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</si>
  <si>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</si>
  <si>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</si>
  <si>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</si>
  <si>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</si>
  <si>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</si>
  <si>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</si>
  <si>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</si>
  <si>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</si>
  <si>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</si>
  <si>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</si>
  <si>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</si>
  <si>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</si>
  <si>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</si>
  <si>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</si>
  <si>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</si>
  <si>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</si>
  <si>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</si>
  <si>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</si>
  <si>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</si>
  <si>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</si>
  <si>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</si>
  <si>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</si>
  <si>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</si>
  <si>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</si>
  <si>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</si>
  <si>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</si>
  <si>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</si>
  <si>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</si>
  <si>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</si>
  <si>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</si>
  <si>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</si>
  <si>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</si>
  <si>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</si>
  <si>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</si>
  <si>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</si>
  <si>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</si>
  <si>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</si>
  <si>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</si>
  <si>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</si>
  <si>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</si>
  <si>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</si>
  <si>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</si>
  <si>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</si>
  <si>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</si>
  <si>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</si>
  <si>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</si>
  <si>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</si>
  <si>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</si>
  <si>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</si>
  <si>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</si>
  <si>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</si>
  <si>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</si>
  <si>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</si>
  <si>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</si>
  <si>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</si>
  <si>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</si>
  <si>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</si>
  <si>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</si>
  <si>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</si>
  <si>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</si>
  <si>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</si>
  <si>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</si>
  <si>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</si>
  <si>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</si>
  <si>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</si>
  <si>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</si>
  <si>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</si>
  <si>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</si>
  <si>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</si>
  <si>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</si>
  <si>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</si>
  <si>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</si>
  <si>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</si>
  <si>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</si>
  <si>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</si>
  <si>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</si>
  <si>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</si>
  <si>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</si>
  <si>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</si>
  <si>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</si>
  <si>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</si>
  <si>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</si>
  <si>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</si>
  <si>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</si>
  <si>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</si>
  <si>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</si>
  <si>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</si>
  <si>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</si>
  <si>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</si>
  <si>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</si>
  <si>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</si>
  <si>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</si>
  <si>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</si>
  <si>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</si>
  <si>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</si>
  <si>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</si>
  <si>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</si>
  <si>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</si>
  <si>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</si>
  <si>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</si>
  <si>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</si>
  <si>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</si>
  <si>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</si>
  <si>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</si>
  <si>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</si>
  <si>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</si>
  <si>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</si>
  <si>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</si>
  <si>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</si>
  <si>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</si>
  <si>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</si>
  <si>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</si>
  <si>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</si>
  <si>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</si>
  <si>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</si>
  <si>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</si>
  <si>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</si>
  <si>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</si>
  <si>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</si>
  <si>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</si>
  <si>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</si>
  <si>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</si>
  <si>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</si>
  <si>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</si>
  <si>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</si>
  <si>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</si>
  <si>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</si>
  <si>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</si>
  <si>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</si>
  <si>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</si>
  <si>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</si>
  <si>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</si>
  <si>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</si>
  <si>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</si>
  <si>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</si>
  <si>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</si>
  <si>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</si>
  <si>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</si>
  <si>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</si>
  <si>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</si>
  <si>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</si>
  <si>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</si>
  <si>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</si>
  <si>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</si>
  <si>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</si>
  <si>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</si>
  <si>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</si>
  <si>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</si>
  <si>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</si>
  <si>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</si>
  <si>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</si>
  <si>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</si>
  <si>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</si>
  <si>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</si>
  <si>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</si>
  <si>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</si>
  <si>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</si>
  <si>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</si>
  <si>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</si>
  <si>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</si>
  <si>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</si>
  <si>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</si>
  <si>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</si>
  <si>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</si>
  <si>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</si>
  <si>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</si>
  <si>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</si>
  <si>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</si>
  <si>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</si>
  <si>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</si>
  <si>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</si>
  <si>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</si>
  <si>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</si>
  <si>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</si>
  <si>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</si>
  <si>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</si>
  <si>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</si>
  <si>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</si>
  <si>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</si>
  <si>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</si>
  <si>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</si>
  <si>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</si>
  <si>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</si>
  <si>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</si>
  <si>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</si>
  <si>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</si>
  <si>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</si>
  <si>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</si>
  <si>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</si>
  <si>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</si>
  <si>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</si>
  <si>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</si>
  <si>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</si>
  <si>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</si>
  <si>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</si>
  <si>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</si>
  <si>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</si>
  <si>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</si>
  <si>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</si>
  <si>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</si>
  <si>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</si>
  <si>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</si>
  <si>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</si>
  <si>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</si>
  <si>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</si>
  <si>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</si>
  <si>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</si>
  <si>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</si>
  <si>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</si>
  <si>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</si>
  <si>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</si>
  <si>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</si>
  <si>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</si>
  <si>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</si>
  <si>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</si>
  <si>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</si>
  <si>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</si>
  <si>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</si>
  <si>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</si>
  <si>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</si>
  <si>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</si>
  <si>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</si>
  <si>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</si>
  <si>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</si>
  <si>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</si>
  <si>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</si>
  <si>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</si>
  <si>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</si>
  <si>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</si>
  <si>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</si>
  <si>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</si>
  <si>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</si>
  <si>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</si>
  <si>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</si>
  <si>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</si>
  <si>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</si>
  <si>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</si>
  <si>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</si>
  <si>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</si>
  <si>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</si>
  <si>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</si>
  <si>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</si>
  <si>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</si>
  <si>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</si>
  <si>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</si>
  <si>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</si>
  <si>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</si>
  <si>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</si>
  <si>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</si>
  <si>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</si>
  <si>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</si>
  <si>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</si>
  <si>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</si>
  <si>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</si>
  <si>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</si>
  <si>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</si>
  <si>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</si>
  <si>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</si>
  <si>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</si>
  <si>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</si>
  <si>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</si>
  <si>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</si>
  <si>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</si>
  <si>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</si>
  <si>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</si>
  <si>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</si>
  <si>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</si>
  <si>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</si>
  <si>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</si>
  <si>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</si>
  <si>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</si>
  <si>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</si>
  <si>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</si>
  <si>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</si>
  <si>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</si>
  <si>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</si>
  <si>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</si>
  <si>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</si>
  <si>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</si>
  <si>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</si>
  <si>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</si>
  <si>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</si>
  <si>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</si>
  <si>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</si>
  <si>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</si>
  <si>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</si>
  <si>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</si>
  <si>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</si>
  <si>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</si>
  <si>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</si>
  <si>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</si>
  <si>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</si>
  <si>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</si>
  <si>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</si>
  <si>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</si>
  <si>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</si>
  <si>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</si>
  <si>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</si>
  <si>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</si>
  <si>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</si>
  <si>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</si>
  <si>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</si>
  <si>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</si>
  <si>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</si>
  <si>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</si>
  <si>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</si>
  <si>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</si>
  <si>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</si>
  <si>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</si>
  <si>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</si>
  <si>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</si>
  <si>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</si>
  <si>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</si>
  <si>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</si>
  <si>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</si>
  <si>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</si>
  <si>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</si>
  <si>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</si>
  <si>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</si>
  <si>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</si>
  <si>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</si>
  <si>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</si>
  <si>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</si>
  <si>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</si>
  <si>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</si>
  <si>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</si>
  <si>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</si>
  <si>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</si>
  <si>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</si>
  <si>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</si>
  <si>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</si>
  <si>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</si>
  <si>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</si>
  <si>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</si>
  <si>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</si>
  <si>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</si>
  <si>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</si>
  <si>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</si>
  <si>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</si>
  <si>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</si>
  <si>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</si>
  <si>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</si>
  <si>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</si>
  <si>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</si>
  <si>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</si>
  <si>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</si>
  <si>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</si>
  <si>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</si>
  <si>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</si>
  <si>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</si>
  <si>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</si>
  <si>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</si>
  <si>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</si>
  <si>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</si>
  <si>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</si>
  <si>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</si>
  <si>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</si>
  <si>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</si>
  <si>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</si>
  <si>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</si>
  <si>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</si>
  <si>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</si>
  <si>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</si>
  <si>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</si>
  <si>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</si>
  <si>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</si>
  <si>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</si>
  <si>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</si>
  <si>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</si>
  <si>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</si>
  <si>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</si>
  <si>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</si>
  <si>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</si>
  <si>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</si>
  <si>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</si>
  <si>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</si>
  <si>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</si>
  <si>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</si>
  <si>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</si>
  <si>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</si>
  <si>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</si>
  <si>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</si>
  <si>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</si>
  <si>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</si>
  <si>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</si>
  <si>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</si>
  <si>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</si>
  <si>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</si>
  <si>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</si>
  <si>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</si>
  <si>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</si>
  <si>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</si>
  <si>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</si>
  <si>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</si>
  <si>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</si>
  <si>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</si>
  <si>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</si>
  <si>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</si>
  <si>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</si>
  <si>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</si>
  <si>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</si>
  <si>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</si>
  <si>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</si>
  <si>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</si>
  <si>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</si>
  <si>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</si>
  <si>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</si>
  <si>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</si>
  <si>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</si>
  <si>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</si>
  <si>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</si>
  <si>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</si>
  <si>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</si>
  <si>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</si>
  <si>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</si>
  <si>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</si>
  <si>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</si>
  <si>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</si>
  <si>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</si>
  <si>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</si>
  <si>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</si>
  <si>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</si>
  <si>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</si>
  <si>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</si>
  <si>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</si>
  <si>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</si>
  <si>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</si>
  <si>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</si>
  <si>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</si>
  <si>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</si>
  <si>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</si>
  <si>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</si>
  <si>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</si>
  <si>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</si>
  <si>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</si>
  <si>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</si>
  <si>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</si>
  <si>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</si>
  <si>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</si>
  <si>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</si>
  <si>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</si>
  <si>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</si>
  <si>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</si>
  <si>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</si>
  <si>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</si>
  <si>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</si>
  <si>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</si>
  <si>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</si>
  <si>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</si>
  <si>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</si>
  <si>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</si>
  <si>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</si>
  <si>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</si>
  <si>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</si>
  <si>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</si>
  <si>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</si>
  <si>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</si>
  <si>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</si>
  <si>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</si>
  <si>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</si>
  <si>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</si>
  <si>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</si>
  <si>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</si>
  <si>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</si>
  <si>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</si>
  <si>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</si>
  <si>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</si>
  <si>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</si>
  <si>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</si>
  <si>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</si>
  <si>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</si>
  <si>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</si>
  <si>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</si>
  <si>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</si>
  <si>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</si>
  <si>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</si>
  <si>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</si>
  <si>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</si>
  <si>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</si>
  <si>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</si>
  <si>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</si>
  <si>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</si>
  <si>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</si>
  <si>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</si>
  <si>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</si>
  <si>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</si>
  <si>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</si>
  <si>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</si>
  <si>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</si>
  <si>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</si>
  <si>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</si>
  <si>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</si>
  <si>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</si>
  <si>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</si>
  <si>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</si>
  <si>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</si>
  <si>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</si>
  <si>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</si>
  <si>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</si>
  <si>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</si>
  <si>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</si>
  <si>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</si>
  <si>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</si>
  <si>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</si>
  <si>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</si>
  <si>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</si>
  <si>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</si>
  <si>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</si>
  <si>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</si>
  <si>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</si>
  <si>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</si>
  <si>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</si>
  <si>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</si>
  <si>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</si>
  <si>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</si>
  <si>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</si>
  <si>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</si>
  <si>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</si>
  <si>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</si>
  <si>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</si>
  <si>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</si>
  <si>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</si>
  <si>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</si>
  <si>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</si>
  <si>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</si>
  <si>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</si>
  <si>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</si>
  <si>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</si>
  <si>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</si>
  <si>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</si>
  <si>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</si>
  <si>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</si>
  <si>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</si>
  <si>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</si>
  <si>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</si>
  <si>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</si>
  <si>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</si>
  <si>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</si>
  <si>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</si>
  <si>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</si>
  <si>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</si>
  <si>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</si>
  <si>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</si>
  <si>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</si>
  <si>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</si>
  <si>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</si>
  <si>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</si>
  <si>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</si>
  <si>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</si>
  <si>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</si>
  <si>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</si>
  <si>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</si>
  <si>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</si>
  <si>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</si>
  <si>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</si>
  <si>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</si>
  <si>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</si>
  <si>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</si>
  <si>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</si>
  <si>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</si>
  <si>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</si>
  <si>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</si>
  <si>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</si>
  <si>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</si>
  <si>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</si>
  <si>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</si>
  <si>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</si>
  <si>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</si>
  <si>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</si>
  <si>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</si>
  <si>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</si>
  <si>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</si>
  <si>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</si>
  <si>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</si>
  <si>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</si>
  <si>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</si>
  <si>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</si>
  <si>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</si>
  <si>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</si>
  <si>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</si>
  <si>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</si>
  <si>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</si>
  <si>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</si>
  <si>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</si>
  <si>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</si>
  <si>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</si>
  <si>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</si>
  <si>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</si>
  <si>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</si>
  <si>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</si>
  <si>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</si>
  <si>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</si>
  <si>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</si>
  <si>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</si>
  <si>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</si>
  <si>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</si>
  <si>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</si>
  <si>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</si>
  <si>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</si>
  <si>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</si>
  <si>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</si>
  <si>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</si>
  <si>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</si>
  <si>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</si>
  <si>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</si>
  <si>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</si>
  <si>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</si>
  <si>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</si>
  <si>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</si>
  <si>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</si>
  <si>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</si>
  <si>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</si>
  <si>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</si>
  <si>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</si>
  <si>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</si>
  <si>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</si>
  <si>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</si>
  <si>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</si>
  <si>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</si>
  <si>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</si>
  <si>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</si>
  <si>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</si>
  <si>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</si>
  <si>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</si>
  <si>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</si>
  <si>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</si>
  <si>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</si>
  <si>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</si>
  <si>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</si>
  <si>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</si>
  <si>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</si>
  <si>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</si>
  <si>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</si>
  <si>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</si>
  <si>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</si>
  <si>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</si>
  <si>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</si>
  <si>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</si>
  <si>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</si>
  <si>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</si>
  <si>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</si>
  <si>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</si>
  <si>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</si>
  <si>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</si>
  <si>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</si>
  <si>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</si>
  <si>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</si>
  <si>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</si>
  <si>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</si>
  <si>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</si>
  <si>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</si>
  <si>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</si>
  <si>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</si>
  <si>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</si>
  <si>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</si>
  <si>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</si>
  <si>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</si>
  <si>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</si>
  <si>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</si>
  <si>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</si>
  <si>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</si>
  <si>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</si>
  <si>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</si>
  <si>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</si>
  <si>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</si>
  <si>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</si>
  <si>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</si>
  <si>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</si>
  <si>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</si>
  <si>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</si>
  <si>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</si>
  <si>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</si>
  <si>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</si>
  <si>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</si>
  <si>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</si>
  <si>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</si>
  <si>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</si>
  <si>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</si>
  <si>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</si>
  <si>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</si>
  <si>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</si>
  <si>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</si>
  <si>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</si>
  <si>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</si>
  <si>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</si>
  <si>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</si>
  <si>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</si>
  <si>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</si>
  <si>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</si>
  <si>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</si>
  <si>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</si>
  <si>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</si>
  <si>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</si>
  <si>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</si>
  <si>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</si>
  <si>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</si>
  <si>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</si>
  <si>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</si>
  <si>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</si>
  <si>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</si>
  <si>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</si>
  <si>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</si>
  <si>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</si>
  <si>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</si>
  <si>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</si>
  <si>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</si>
  <si>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</si>
  <si>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</si>
  <si>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</si>
  <si>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</si>
  <si>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</si>
  <si>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</si>
  <si>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</si>
  <si>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</si>
  <si>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</si>
  <si>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</si>
  <si>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</si>
  <si>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</si>
  <si>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</si>
  <si>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</si>
  <si>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</si>
  <si>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</si>
  <si>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</si>
  <si>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</si>
  <si>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</si>
  <si>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</si>
  <si>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</si>
  <si>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</si>
  <si>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</si>
  <si>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</si>
  <si>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</si>
  <si>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</si>
  <si>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</si>
  <si>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</si>
  <si>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</si>
  <si>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</si>
  <si>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</si>
  <si>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</si>
  <si>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</si>
  <si>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</si>
  <si>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</si>
  <si>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</si>
  <si>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</si>
  <si>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</si>
  <si>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</si>
  <si>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</si>
  <si>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</si>
  <si>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</si>
  <si>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</si>
  <si>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</si>
  <si>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</si>
  <si>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</si>
  <si>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</si>
  <si>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</si>
  <si>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</si>
  <si>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</si>
  <si>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</si>
  <si>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</si>
  <si>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</si>
  <si>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</si>
  <si>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</si>
  <si>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</si>
  <si>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</si>
  <si>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</si>
  <si>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</si>
  <si>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</si>
  <si>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</si>
  <si>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</si>
  <si>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</si>
  <si>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</si>
  <si>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</si>
  <si>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</si>
  <si>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</si>
  <si>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</si>
  <si>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</si>
  <si>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</si>
  <si>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</si>
  <si>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</si>
  <si>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</si>
  <si>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</si>
  <si>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</si>
  <si>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</si>
  <si>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</si>
  <si>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</si>
  <si>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</si>
  <si>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</si>
  <si>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</si>
  <si>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</si>
  <si>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</si>
  <si>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</si>
  <si>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</si>
  <si>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</si>
  <si>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</si>
  <si>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</si>
  <si>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</si>
  <si>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</si>
  <si>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</si>
  <si>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</si>
  <si>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</si>
  <si>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</si>
  <si>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</si>
  <si>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</si>
  <si>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</si>
  <si>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</si>
  <si>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</si>
  <si>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</si>
  <si>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</si>
  <si>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</si>
  <si>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</si>
  <si>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</si>
  <si>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</si>
  <si>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</si>
  <si>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</si>
  <si>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</si>
  <si>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</si>
  <si>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</si>
  <si>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</si>
  <si>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</si>
  <si>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</si>
  <si>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</si>
  <si>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</si>
  <si>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</si>
  <si>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</si>
  <si>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</si>
  <si>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</si>
  <si>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</si>
  <si>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</si>
  <si>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</si>
  <si>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</si>
  <si>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</si>
  <si>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</si>
  <si>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</si>
  <si>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</si>
  <si>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</si>
  <si>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</si>
  <si>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</si>
  <si>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</si>
  <si>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</si>
  <si>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</si>
  <si>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</si>
  <si>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</si>
  <si>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</si>
  <si>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</si>
  <si>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</si>
  <si>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</si>
  <si>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</si>
  <si>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</si>
  <si>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</si>
  <si>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</si>
  <si>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</si>
  <si>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</si>
  <si>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</si>
  <si>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</si>
  <si>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</si>
  <si>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</si>
  <si>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</si>
  <si>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</si>
  <si>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</si>
  <si>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</si>
  <si>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</si>
  <si>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</si>
  <si>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</si>
  <si>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</si>
  <si>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</si>
  <si>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</si>
  <si>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</si>
  <si>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</si>
  <si>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</si>
  <si>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</si>
  <si>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</si>
  <si>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</si>
  <si>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</si>
  <si>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</si>
  <si>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</si>
  <si>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</si>
  <si>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</si>
  <si>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</si>
  <si>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</si>
  <si>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</si>
  <si>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</si>
  <si>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</si>
  <si>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</si>
  <si>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</si>
  <si>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</si>
  <si>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</si>
  <si>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</si>
  <si>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</si>
  <si>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</si>
  <si>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</si>
  <si>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</si>
  <si>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</si>
  <si>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</si>
  <si>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</si>
  <si>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</si>
  <si>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</si>
  <si>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</si>
  <si>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</si>
  <si>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</si>
  <si>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</si>
  <si>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</si>
  <si>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</si>
  <si>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</si>
  <si>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</si>
  <si>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</si>
  <si>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</si>
  <si>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</si>
  <si>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</si>
  <si>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</si>
  <si>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</si>
  <si>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</si>
  <si>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</si>
  <si>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</si>
  <si>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</si>
  <si>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</si>
  <si>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</si>
  <si>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</si>
  <si>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</si>
  <si>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</si>
  <si>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</si>
  <si>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</si>
  <si>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</si>
  <si>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</si>
  <si>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</si>
  <si>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</si>
  <si>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</si>
  <si>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</si>
  <si>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</si>
  <si>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</si>
  <si>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</si>
  <si>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</si>
  <si>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</si>
  <si>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</si>
  <si>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</si>
  <si>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</si>
  <si>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</si>
  <si>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</si>
  <si>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</si>
  <si>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</si>
  <si>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</si>
  <si>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</si>
  <si>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</si>
  <si>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</si>
  <si>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</si>
  <si>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</si>
  <si>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</si>
  <si>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</si>
  <si>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</si>
  <si>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</si>
  <si>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</si>
  <si>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</si>
  <si>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</si>
  <si>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</si>
  <si>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</si>
  <si>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</si>
  <si>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</si>
  <si>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</si>
  <si>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</si>
  <si>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</si>
  <si>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</si>
  <si>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</si>
  <si>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</si>
  <si>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</si>
  <si>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</si>
  <si>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</si>
  <si>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</si>
  <si>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</si>
  <si>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</si>
  <si>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</si>
  <si>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</si>
  <si>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</si>
  <si>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</si>
  <si>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</si>
  <si>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</si>
  <si>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</si>
  <si>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</si>
  <si>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</si>
  <si>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</si>
  <si>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</si>
  <si>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</si>
  <si>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</si>
  <si>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</si>
  <si>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</si>
  <si>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</si>
  <si>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</si>
  <si>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</si>
  <si>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</si>
  <si>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</si>
  <si>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</si>
  <si>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</si>
  <si>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</si>
  <si>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</si>
  <si>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</si>
  <si>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</si>
  <si>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</si>
  <si>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</si>
  <si>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</si>
  <si>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</si>
  <si>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</si>
  <si>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</si>
  <si>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</si>
  <si>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</si>
  <si>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</si>
  <si>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</si>
  <si>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</si>
  <si>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</si>
  <si>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</si>
  <si>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</si>
  <si>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</si>
  <si>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</si>
  <si>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</si>
  <si>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</si>
  <si>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</si>
  <si>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</si>
  <si>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</si>
  <si>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</si>
  <si>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</si>
  <si>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</si>
  <si>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</si>
  <si>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</si>
  <si>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</si>
  <si>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</si>
  <si>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</si>
  <si>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</si>
  <si>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</si>
  <si>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</si>
  <si>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</si>
  <si>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</si>
  <si>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</si>
  <si>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</si>
  <si>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</si>
  <si>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</si>
  <si>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</si>
  <si>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</si>
  <si>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</si>
  <si>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</si>
  <si>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</si>
  <si>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</si>
  <si>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</si>
  <si>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</si>
  <si>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</si>
  <si>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</si>
  <si>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</si>
  <si>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</si>
  <si>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</si>
  <si>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</si>
  <si>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</si>
  <si>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</si>
  <si>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</si>
  <si>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</si>
  <si>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</si>
  <si>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</si>
  <si>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</si>
  <si>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</si>
  <si>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</si>
  <si>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</si>
  <si>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</si>
  <si>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</si>
  <si>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</si>
  <si>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</si>
  <si>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</si>
  <si>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</si>
  <si>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</si>
  <si>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</si>
  <si>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</si>
  <si>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</si>
  <si>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</si>
  <si>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</si>
  <si>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</si>
  <si>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</si>
  <si>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</si>
  <si>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</si>
  <si>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</si>
  <si>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</si>
  <si>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</si>
  <si>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</si>
  <si>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</si>
  <si>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</si>
  <si>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</si>
  <si>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</si>
  <si>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</si>
  <si>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</si>
  <si>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</si>
  <si>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</si>
  <si>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</si>
  <si>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</si>
  <si>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</si>
  <si>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</si>
  <si>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</si>
  <si>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</si>
  <si>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</si>
  <si>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</si>
  <si>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</si>
  <si>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</si>
  <si>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</si>
  <si>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</si>
  <si>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</si>
  <si>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</si>
  <si>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</si>
  <si>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</si>
  <si>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</si>
  <si>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</si>
  <si>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</si>
  <si>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</si>
  <si>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</si>
  <si>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</si>
  <si>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</si>
  <si>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</si>
  <si>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</si>
  <si>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</si>
  <si>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</si>
  <si>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</si>
  <si>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</si>
  <si>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</si>
  <si>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</si>
  <si>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</si>
  <si>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</si>
  <si>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</si>
  <si>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</si>
  <si>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</si>
  <si>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</si>
  <si>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</si>
  <si>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</si>
  <si>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</si>
  <si>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</si>
  <si>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</si>
  <si>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</si>
  <si>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</si>
  <si>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</si>
  <si>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</si>
  <si>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</si>
  <si>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</si>
  <si>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</si>
  <si>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</si>
  <si>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</si>
  <si>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</si>
  <si>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</si>
  <si>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</si>
  <si>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</si>
  <si>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</si>
  <si>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</si>
  <si>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</si>
  <si>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</si>
  <si>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</si>
  <si>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</si>
  <si>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</si>
  <si>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</si>
  <si>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</si>
  <si>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</si>
  <si>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</si>
  <si>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</si>
  <si>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</si>
  <si>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</si>
  <si>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</si>
  <si>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</si>
  <si>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</si>
  <si>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</si>
  <si>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</si>
  <si>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</si>
  <si>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</si>
  <si>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</si>
  <si>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</si>
  <si>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</si>
  <si>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</si>
  <si>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</si>
  <si>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</si>
  <si>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</si>
  <si>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</si>
  <si>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</si>
  <si>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</si>
  <si>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</si>
  <si>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</si>
  <si>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</si>
  <si>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</si>
  <si>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</si>
  <si>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</si>
  <si>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</si>
  <si>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</si>
  <si>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</si>
  <si>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</si>
  <si>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</si>
  <si>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</si>
  <si>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</si>
  <si>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</si>
  <si>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</si>
  <si>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</si>
  <si>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</si>
  <si>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</si>
  <si>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</si>
  <si>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</si>
  <si>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</si>
  <si>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</si>
  <si>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</si>
  <si>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</si>
  <si>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</si>
  <si>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</si>
  <si>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</si>
  <si>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</si>
  <si>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</si>
  <si>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</si>
  <si>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</si>
  <si>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</si>
  <si>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</si>
  <si>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</si>
  <si>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</si>
  <si>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</si>
  <si>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</si>
  <si>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</si>
  <si>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</si>
  <si>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</si>
  <si>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</si>
  <si>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</si>
  <si>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</si>
  <si>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</si>
  <si>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</si>
  <si>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</si>
  <si>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</si>
  <si>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</si>
  <si>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</si>
  <si>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</si>
  <si>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</si>
  <si>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</si>
  <si>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</si>
  <si>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</si>
  <si>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</si>
  <si>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</si>
  <si>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</si>
  <si>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</si>
  <si>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</si>
  <si>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</si>
  <si>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</si>
  <si>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</si>
  <si>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</si>
  <si>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</si>
  <si>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</si>
  <si>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</si>
  <si>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</si>
  <si>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</si>
  <si>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</si>
  <si>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</si>
  <si>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</si>
  <si>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</si>
  <si>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</si>
  <si>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</si>
  <si>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</si>
  <si>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</si>
  <si>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</si>
  <si>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</si>
  <si>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</si>
  <si>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</si>
  <si>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</si>
  <si>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</si>
  <si>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</si>
  <si>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</si>
  <si>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</si>
  <si>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</si>
  <si>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</si>
  <si>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</si>
  <si>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</si>
  <si>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</si>
  <si>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</si>
  <si>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</si>
  <si>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</si>
  <si>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</si>
  <si>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</si>
  <si>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</si>
  <si>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</si>
  <si>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</si>
  <si>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</si>
  <si>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</si>
  <si>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</si>
  <si>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</si>
  <si>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</si>
  <si>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</si>
  <si>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</si>
  <si>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</si>
  <si>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</si>
  <si>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</si>
  <si>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</si>
  <si>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</si>
  <si>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</si>
  <si>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</si>
  <si>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</si>
  <si>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</si>
  <si>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</si>
  <si>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</si>
  <si>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</si>
  <si>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</si>
  <si>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</si>
  <si>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</si>
  <si>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</si>
  <si>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</si>
  <si>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</si>
  <si>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</si>
  <si>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</si>
  <si>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</si>
  <si>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</si>
  <si>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</si>
  <si>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</si>
  <si>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</si>
  <si>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</si>
  <si>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</si>
  <si>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</si>
  <si>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</si>
  <si>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</si>
  <si>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</si>
  <si>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</si>
  <si>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</si>
  <si>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</si>
  <si>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</si>
  <si>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</si>
  <si>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</si>
  <si>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</si>
  <si>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</si>
  <si>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</si>
  <si>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</si>
  <si>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</si>
  <si>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</si>
  <si>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</si>
  <si>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</si>
  <si>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</si>
  <si>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</si>
  <si>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</si>
  <si>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</si>
  <si>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</si>
  <si>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</si>
  <si>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</si>
  <si>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</si>
  <si>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</si>
  <si>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</si>
  <si>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</si>
  <si>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</si>
  <si>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</si>
  <si>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</si>
  <si>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</si>
  <si>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</si>
  <si>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</si>
  <si>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</si>
  <si>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</si>
  <si>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</si>
  <si>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</si>
  <si>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</si>
  <si>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</si>
  <si>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</si>
  <si>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</si>
  <si>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</si>
  <si>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</si>
  <si>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</si>
  <si>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</si>
  <si>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</si>
  <si>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</si>
  <si>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</si>
  <si>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</si>
  <si>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</si>
  <si>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</si>
  <si>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</si>
  <si>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</si>
  <si>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</si>
  <si>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</si>
  <si>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</si>
  <si>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</si>
  <si>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</si>
  <si>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</si>
  <si>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</si>
  <si>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</si>
  <si>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</si>
  <si>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</si>
  <si>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</si>
  <si>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</si>
  <si>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</si>
  <si>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</si>
  <si>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</si>
  <si>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</si>
  <si>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</si>
  <si>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</si>
  <si>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</si>
  <si>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</si>
  <si>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</si>
  <si>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</si>
  <si>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</si>
  <si>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</si>
  <si>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</si>
  <si>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</si>
  <si>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</si>
  <si>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</si>
  <si>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</si>
  <si>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</si>
  <si>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</si>
  <si>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</si>
  <si>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</si>
  <si>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</si>
  <si>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</si>
  <si>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</si>
  <si>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</si>
  <si>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</si>
  <si>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</si>
  <si>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</si>
  <si>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</si>
  <si>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</si>
  <si>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</si>
  <si>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</si>
  <si>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</si>
  <si>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</si>
  <si>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</si>
  <si>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</si>
  <si>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</si>
  <si>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</si>
  <si>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</si>
  <si>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</si>
  <si>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</si>
  <si>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</si>
  <si>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</si>
  <si>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</si>
  <si>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</si>
  <si>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</si>
  <si>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</si>
  <si>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</si>
  <si>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</si>
  <si>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</si>
  <si>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</si>
  <si>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</si>
  <si>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</si>
  <si>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</si>
  <si>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</si>
  <si>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</si>
  <si>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</si>
  <si>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</si>
  <si>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</si>
  <si>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</si>
  <si>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</si>
  <si>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</si>
  <si>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</si>
  <si>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</si>
  <si>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</si>
  <si>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</si>
  <si>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</si>
  <si>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</si>
  <si>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</si>
  <si>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</si>
  <si>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</si>
  <si>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</si>
  <si>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</si>
  <si>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</si>
  <si>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</si>
  <si>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</si>
  <si>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</si>
  <si>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</si>
  <si>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</si>
  <si>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</si>
  <si>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</si>
  <si>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</si>
  <si>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</si>
  <si>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</si>
  <si>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</si>
  <si>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</si>
  <si>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</si>
  <si>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</si>
  <si>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</si>
  <si>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</si>
  <si>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</si>
  <si>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</si>
  <si>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</si>
  <si>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</si>
  <si>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</si>
  <si>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</si>
  <si>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</si>
  <si>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</si>
  <si>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</si>
  <si>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</si>
  <si>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</si>
  <si>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</si>
  <si>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</si>
  <si>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</si>
  <si>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</si>
  <si>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</si>
  <si>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</si>
  <si>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</si>
  <si>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</si>
  <si>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</si>
  <si>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</si>
  <si>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</si>
  <si>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</si>
  <si>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</si>
  <si>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</si>
  <si>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</si>
  <si>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</si>
  <si>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</si>
  <si>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</si>
  <si>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</si>
  <si>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</si>
  <si>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</si>
  <si>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</si>
  <si>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</si>
  <si>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</si>
  <si>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</si>
  <si>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</si>
  <si>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</si>
  <si>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</si>
  <si>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</si>
  <si>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</si>
  <si>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</si>
  <si>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</si>
  <si>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</si>
  <si>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</si>
  <si>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</si>
  <si>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</si>
  <si>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</si>
  <si>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</si>
  <si>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</si>
  <si>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</si>
  <si>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</si>
  <si>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</si>
  <si>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</si>
  <si>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</si>
  <si>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</si>
  <si>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</si>
  <si>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</si>
  <si>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</si>
  <si>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</si>
  <si>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</si>
  <si>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</si>
  <si>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</si>
  <si>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</si>
  <si>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</si>
  <si>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</si>
  <si>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</si>
  <si>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</si>
  <si>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</si>
  <si>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</si>
  <si>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</si>
  <si>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</si>
  <si>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</si>
  <si>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</si>
  <si>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</si>
  <si>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</si>
  <si>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</si>
  <si>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</si>
  <si>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</si>
  <si>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</si>
  <si>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</si>
  <si>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</si>
  <si>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</si>
  <si>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</si>
  <si>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</si>
  <si>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</si>
  <si>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</si>
  <si>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</si>
  <si>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</si>
  <si>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</si>
  <si>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</si>
  <si>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</si>
  <si>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</si>
  <si>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</si>
  <si>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</si>
  <si>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</si>
  <si>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</si>
  <si>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</si>
  <si>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</si>
  <si>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</si>
  <si>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</si>
  <si>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</si>
  <si>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</si>
  <si>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</si>
  <si>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</si>
  <si>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</si>
  <si>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</si>
  <si>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</si>
  <si>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</si>
  <si>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</si>
  <si>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</si>
  <si>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</si>
  <si>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</si>
  <si>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</si>
  <si>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</si>
  <si>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</si>
  <si>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</si>
  <si>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</si>
  <si>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</si>
  <si>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</si>
  <si>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</si>
  <si>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</si>
  <si>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</si>
  <si>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</si>
  <si>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</si>
  <si>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</si>
  <si>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</si>
  <si>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</si>
  <si>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</si>
  <si>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</si>
  <si>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</si>
  <si>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</si>
  <si>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</si>
  <si>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</si>
  <si>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</si>
  <si>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</si>
  <si>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</si>
  <si>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</si>
  <si>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</si>
  <si>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</si>
  <si>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</si>
  <si>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</si>
  <si>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</si>
  <si>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</si>
  <si>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</si>
  <si>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</si>
  <si>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</si>
  <si>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</si>
  <si>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</si>
  <si>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</si>
  <si>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</si>
  <si>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</si>
  <si>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</si>
  <si>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</si>
  <si>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</si>
  <si>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</si>
  <si>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</si>
  <si>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</si>
  <si>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</si>
  <si>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</si>
  <si>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</si>
  <si>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</si>
  <si>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</si>
  <si>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</si>
  <si>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</si>
  <si>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</si>
  <si>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</si>
  <si>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</si>
  <si>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</si>
  <si>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</si>
  <si>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</si>
  <si>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</si>
  <si>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</si>
  <si>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</si>
  <si>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</si>
  <si>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</si>
  <si>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</si>
  <si>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</si>
  <si>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</si>
  <si>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</si>
  <si>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</si>
  <si>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</si>
  <si>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</si>
  <si>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</si>
  <si>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</si>
  <si>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</si>
  <si>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</si>
  <si>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</si>
  <si>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</si>
  <si>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</si>
  <si>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</si>
  <si>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</si>
  <si>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</si>
  <si>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</si>
  <si>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</si>
  <si>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</si>
  <si>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</si>
  <si>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</si>
  <si>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</si>
  <si>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</si>
  <si>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</si>
  <si>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</si>
  <si>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</si>
  <si>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</si>
  <si>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</si>
  <si>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</si>
  <si>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</si>
  <si>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</si>
  <si>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</si>
  <si>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</si>
  <si>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</si>
  <si>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</si>
  <si>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</si>
  <si>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</si>
  <si>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</si>
  <si>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</si>
  <si>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</si>
  <si>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</si>
  <si>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</si>
  <si>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</si>
  <si>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</si>
  <si>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</si>
  <si>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</si>
  <si>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</si>
  <si>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</si>
  <si>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</si>
  <si>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</si>
  <si>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</si>
  <si>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</si>
  <si>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</si>
  <si>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</si>
  <si>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</si>
  <si>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</si>
  <si>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</si>
  <si>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</si>
  <si>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</si>
  <si>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</si>
  <si>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</si>
  <si>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</si>
  <si>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</si>
  <si>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</si>
  <si>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</si>
  <si>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</si>
  <si>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</si>
  <si>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</si>
  <si>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</si>
  <si>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</si>
  <si>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</si>
  <si>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</si>
  <si>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</si>
  <si>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</si>
  <si>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</si>
  <si>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</si>
  <si>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</si>
  <si>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</si>
  <si>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</si>
  <si>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</si>
  <si>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</si>
  <si>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</si>
  <si>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</si>
  <si>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</si>
  <si>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</si>
  <si>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</si>
  <si>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</si>
  <si>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</si>
  <si>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</si>
  <si>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</si>
  <si>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</si>
  <si>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</si>
  <si>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</si>
  <si>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</si>
  <si>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</si>
  <si>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</si>
  <si>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</si>
  <si>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</si>
  <si>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</si>
  <si>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</si>
  <si>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</si>
  <si>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</si>
  <si>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</si>
  <si>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</si>
  <si>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</si>
  <si>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</si>
  <si>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</si>
  <si>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</si>
  <si>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</si>
  <si>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</si>
  <si>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</si>
  <si>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</si>
  <si>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</si>
  <si>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</si>
  <si>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</si>
  <si>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</si>
  <si>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</si>
  <si>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</si>
  <si>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</si>
  <si>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</si>
  <si>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</si>
  <si>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</si>
  <si>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</si>
  <si>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</si>
  <si>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</si>
  <si>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</si>
  <si>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</si>
  <si>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</si>
  <si>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</si>
  <si>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</si>
  <si>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</si>
  <si>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</si>
  <si>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</si>
  <si>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</si>
  <si>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</si>
  <si>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</si>
  <si>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</si>
  <si>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</si>
  <si>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</si>
  <si>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</si>
  <si>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</si>
  <si>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</si>
  <si>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</si>
  <si>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</si>
  <si>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</si>
  <si>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</si>
  <si>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</si>
  <si>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</si>
  <si>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</si>
  <si>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</si>
  <si>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</si>
  <si>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</si>
  <si>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</si>
  <si>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</si>
  <si>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</si>
  <si>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</si>
  <si>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</si>
  <si>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</si>
  <si>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</si>
  <si>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</si>
  <si>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</si>
  <si>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</si>
  <si>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</si>
  <si>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</si>
  <si>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</si>
  <si>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</si>
  <si>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</si>
  <si>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</si>
  <si>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</si>
  <si>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</si>
  <si>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</si>
  <si>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</si>
  <si>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</si>
  <si>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</si>
  <si>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</si>
  <si>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</si>
  <si>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</si>
  <si>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</si>
  <si>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</si>
  <si>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</si>
  <si>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</si>
  <si>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</si>
  <si>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</si>
  <si>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</si>
  <si>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</si>
  <si>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</si>
  <si>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</si>
  <si>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</si>
  <si>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</si>
  <si>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</si>
  <si>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</si>
  <si>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</si>
  <si>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</si>
  <si>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</si>
  <si>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</si>
  <si>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</si>
  <si>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</si>
  <si>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</si>
  <si>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</si>
  <si>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</si>
  <si>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</si>
  <si>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</si>
  <si>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</si>
  <si>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</si>
  <si>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</si>
  <si>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</si>
  <si>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</si>
  <si>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</si>
  <si>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</si>
  <si>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</si>
  <si>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</si>
  <si>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</si>
  <si>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</si>
  <si>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</si>
  <si>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</si>
  <si>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</si>
  <si>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</si>
  <si>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</si>
  <si>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</si>
  <si>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</si>
  <si>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</si>
  <si>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</si>
  <si>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</si>
  <si>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</si>
  <si>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</si>
  <si>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</si>
  <si>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</si>
  <si>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</si>
  <si>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</si>
  <si>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</si>
  <si>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</si>
  <si>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</si>
  <si>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</si>
  <si>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</si>
  <si>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</si>
  <si>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</si>
  <si>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</si>
  <si>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</si>
  <si>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</si>
  <si>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</si>
  <si>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</si>
  <si>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</si>
  <si>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</si>
  <si>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</si>
  <si>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</si>
  <si>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</si>
  <si>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</si>
  <si>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</si>
  <si>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</si>
  <si>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</si>
  <si>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</si>
  <si>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</si>
  <si>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</si>
  <si>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</si>
  <si>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</si>
  <si>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</si>
  <si>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</si>
  <si>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</si>
  <si>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</si>
  <si>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</si>
  <si>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</si>
  <si>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</si>
  <si>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</si>
  <si>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</si>
  <si>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</si>
  <si>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</si>
  <si>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</si>
  <si>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</si>
  <si>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</si>
  <si>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</si>
  <si>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</si>
  <si>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</si>
  <si>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</si>
  <si>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</si>
  <si>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</si>
  <si>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</si>
  <si>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</si>
  <si>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</si>
  <si>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</si>
  <si>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</si>
  <si>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</si>
  <si>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</si>
  <si>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</si>
  <si>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</si>
  <si>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</si>
  <si>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</si>
  <si>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</si>
  <si>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</si>
  <si>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</si>
  <si>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</si>
  <si>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</si>
  <si>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</si>
  <si>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</si>
  <si>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</si>
  <si>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</si>
  <si>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</si>
  <si>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</si>
  <si>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</si>
  <si>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</si>
  <si>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</si>
  <si>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</si>
  <si>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</si>
  <si>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</si>
  <si>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</si>
  <si>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</si>
  <si>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</si>
  <si>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</si>
  <si>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</si>
  <si>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</si>
  <si>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</si>
  <si>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</si>
  <si>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</si>
  <si>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</si>
  <si>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</si>
  <si>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</si>
  <si>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</si>
  <si>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</si>
  <si>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</si>
  <si>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</si>
  <si>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</si>
  <si>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</si>
  <si>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</si>
  <si>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</si>
  <si>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</si>
  <si>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</si>
  <si>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</si>
  <si>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</si>
  <si>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</si>
  <si>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</si>
  <si>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</si>
  <si>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</si>
  <si>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</si>
  <si>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</si>
  <si>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</si>
  <si>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</si>
  <si>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</si>
  <si>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</si>
  <si>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</si>
  <si>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</si>
  <si>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</si>
  <si>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</si>
  <si>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</si>
  <si>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</si>
  <si>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</si>
  <si>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</si>
  <si>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</si>
  <si>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</si>
  <si>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</si>
  <si>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</si>
  <si>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</si>
  <si>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</si>
  <si>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</si>
  <si>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</si>
  <si>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</si>
  <si>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</si>
  <si>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</si>
  <si>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</si>
  <si>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</si>
  <si>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</si>
  <si>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</si>
  <si>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</si>
  <si>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</si>
  <si>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</si>
  <si>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</si>
  <si>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</si>
  <si>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</si>
  <si>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</si>
  <si>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</si>
  <si>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</si>
  <si>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</si>
  <si>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</si>
  <si>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</si>
  <si>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</si>
  <si>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</si>
  <si>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</si>
  <si>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</si>
  <si>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</si>
  <si>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</si>
  <si>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</si>
  <si>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</si>
  <si>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</si>
  <si>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</si>
  <si>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</si>
  <si>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</si>
  <si>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</si>
  <si>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</si>
  <si>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</si>
  <si>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</si>
  <si>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</si>
  <si>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</si>
  <si>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</si>
  <si>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</si>
  <si>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</si>
  <si>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</si>
  <si>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</si>
  <si>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</si>
  <si>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</si>
  <si>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</si>
  <si>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</si>
  <si>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</si>
  <si>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</si>
  <si>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</si>
  <si>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</si>
  <si>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</si>
  <si>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</si>
  <si>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</si>
  <si>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</si>
  <si>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</si>
  <si>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</si>
  <si>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</si>
  <si>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</si>
  <si>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</si>
  <si>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</si>
  <si>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</si>
  <si>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</si>
  <si>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</si>
  <si>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</si>
  <si>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</si>
  <si>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</si>
  <si>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</si>
  <si>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</si>
  <si>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</si>
  <si>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</si>
  <si>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</si>
  <si>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</si>
  <si>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</si>
  <si>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</si>
  <si>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</si>
  <si>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</si>
  <si>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</si>
  <si>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</si>
  <si>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</si>
  <si>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</si>
  <si>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</si>
  <si>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</si>
  <si>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</si>
  <si>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</si>
  <si>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</si>
  <si>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</si>
  <si>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</si>
  <si>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</si>
  <si>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</si>
  <si>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</si>
  <si>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</si>
  <si>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</si>
  <si>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</si>
  <si>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</si>
  <si>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</si>
  <si>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</si>
  <si>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</si>
  <si>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</si>
  <si>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</si>
  <si>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</si>
  <si>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</si>
  <si>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</si>
  <si>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</si>
  <si>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</si>
  <si>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</si>
  <si>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</si>
  <si>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</si>
  <si>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</si>
  <si>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</si>
  <si>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</si>
  <si>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</si>
  <si>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</si>
  <si>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</si>
  <si>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</si>
  <si>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</si>
  <si>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</si>
  <si>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</si>
  <si>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</si>
  <si>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</si>
  <si>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</si>
  <si>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</si>
  <si>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</si>
  <si>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</si>
  <si>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</si>
  <si>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</si>
  <si>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</si>
  <si>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</si>
  <si>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</si>
  <si>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</si>
  <si>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</si>
  <si>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</si>
  <si>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</si>
  <si>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</si>
  <si>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</si>
  <si>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</si>
  <si>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</si>
  <si>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</si>
  <si>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</si>
  <si>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</si>
  <si>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</si>
  <si>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</si>
  <si>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</si>
  <si>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</si>
  <si>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</si>
  <si>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</si>
  <si>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</si>
  <si>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</si>
  <si>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</si>
  <si>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</si>
  <si>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</si>
  <si>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</si>
  <si>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</si>
  <si>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</si>
  <si>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</si>
  <si>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</si>
  <si>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</si>
  <si>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</si>
  <si>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</si>
  <si>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</si>
  <si>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</si>
  <si>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</si>
  <si>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</si>
  <si>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</si>
  <si>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</si>
  <si>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</si>
  <si>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</si>
  <si>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</si>
  <si>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</si>
  <si>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</si>
  <si>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</si>
  <si>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</si>
  <si>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</si>
  <si>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</si>
  <si>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</si>
  <si>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</si>
  <si>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</si>
  <si>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</si>
  <si>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</si>
  <si>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</si>
  <si>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</si>
  <si>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</si>
  <si>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</si>
  <si>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</si>
  <si>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</si>
  <si>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</si>
  <si>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</si>
  <si>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</si>
  <si>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</si>
  <si>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</si>
  <si>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</si>
  <si>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</si>
  <si>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</si>
  <si>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</si>
  <si>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</si>
  <si>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</si>
  <si>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</si>
  <si>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</si>
  <si>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</si>
  <si>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</si>
  <si>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</si>
  <si>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</si>
  <si>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</si>
  <si>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</si>
  <si>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</si>
  <si>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</si>
  <si>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</si>
  <si>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</si>
  <si>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</si>
  <si>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</si>
  <si>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</si>
  <si>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</si>
  <si>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</si>
  <si>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</si>
  <si>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</si>
  <si>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</si>
  <si>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</si>
  <si>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</si>
  <si>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</si>
  <si>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</si>
  <si>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</si>
  <si>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</si>
  <si>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</si>
  <si>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</si>
  <si>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</si>
  <si>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</si>
  <si>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</si>
  <si>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</si>
  <si>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</si>
  <si>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</si>
  <si>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</si>
  <si>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</si>
  <si>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</si>
  <si>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</si>
  <si>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</si>
  <si>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</si>
  <si>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</si>
  <si>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</si>
  <si>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</si>
  <si>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</si>
  <si>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</si>
  <si>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</si>
  <si>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</si>
  <si>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</si>
  <si>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</si>
  <si>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</si>
  <si>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</si>
  <si>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</si>
  <si>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</si>
  <si>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</si>
  <si>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</si>
  <si>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</si>
  <si>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</si>
  <si>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</si>
  <si>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</si>
  <si>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</si>
  <si>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</si>
  <si>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</si>
  <si>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</si>
  <si>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</si>
  <si>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</si>
  <si>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</si>
  <si>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</si>
  <si>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</si>
  <si>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</si>
  <si>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</si>
  <si>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</si>
  <si>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</si>
  <si>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</si>
  <si>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</si>
  <si>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</si>
  <si>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</si>
  <si>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</si>
  <si>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</si>
  <si>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</si>
  <si>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</si>
  <si>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</si>
  <si>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</si>
  <si>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</si>
  <si>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</si>
  <si>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</si>
  <si>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</si>
  <si>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</si>
  <si>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</si>
  <si>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</si>
  <si>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</si>
  <si>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</si>
  <si>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</si>
  <si>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</si>
  <si>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</si>
  <si>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</si>
  <si>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</si>
  <si>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</si>
  <si>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</si>
  <si>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</si>
  <si>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</si>
  <si>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</si>
  <si>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</si>
  <si>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</si>
  <si>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</si>
  <si>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</si>
  <si>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</si>
  <si>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</si>
  <si>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</si>
  <si>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</si>
  <si>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</si>
  <si>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</si>
  <si>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</si>
  <si>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</si>
  <si>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</si>
  <si>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</si>
  <si>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</si>
  <si>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</si>
  <si>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</si>
  <si>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</si>
  <si>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</si>
  <si>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</si>
  <si>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</si>
  <si>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</si>
  <si>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</si>
  <si>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</si>
  <si>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</si>
  <si>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</si>
  <si>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</si>
  <si>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</si>
  <si>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</si>
  <si>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</si>
  <si>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</si>
  <si>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</si>
  <si>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</si>
  <si>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</si>
  <si>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</si>
  <si>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</si>
  <si>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</si>
  <si>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</si>
  <si>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</si>
  <si>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</si>
  <si>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</si>
  <si>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</si>
  <si>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</si>
  <si>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</si>
  <si>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</si>
  <si>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</si>
  <si>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</si>
  <si>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</si>
  <si>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</si>
  <si>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</si>
  <si>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</si>
  <si>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</si>
  <si>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</si>
  <si>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</si>
  <si>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</si>
  <si>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</si>
  <si>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</si>
  <si>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</si>
  <si>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</si>
  <si>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</si>
  <si>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</si>
  <si>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</si>
  <si>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</si>
  <si>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</si>
  <si>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</si>
  <si>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</si>
  <si>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</si>
  <si>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</si>
  <si>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</si>
  <si>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</si>
  <si>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</si>
  <si>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</si>
  <si>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</si>
  <si>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</si>
  <si>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</si>
  <si>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</si>
  <si>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</si>
  <si>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</si>
  <si>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</si>
  <si>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</si>
  <si>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</si>
  <si>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</si>
  <si>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</si>
  <si>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</si>
  <si>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</si>
  <si>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</si>
  <si>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</si>
  <si>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</si>
  <si>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</si>
  <si>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</si>
  <si>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</si>
  <si>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</si>
  <si>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</si>
  <si>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</si>
  <si>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</si>
  <si>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</si>
  <si>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</si>
  <si>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</si>
  <si>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</si>
  <si>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</si>
  <si>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</si>
  <si>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</si>
  <si>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</si>
  <si>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</si>
  <si>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</si>
  <si>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</si>
  <si>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</si>
  <si>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</si>
  <si>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</si>
  <si>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</si>
  <si>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</si>
  <si>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</si>
  <si>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</si>
  <si>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</si>
  <si>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</si>
  <si>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</si>
  <si>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</si>
  <si>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</si>
  <si>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</si>
  <si>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</si>
  <si>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</si>
  <si>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</si>
  <si>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</si>
  <si>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</si>
  <si>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</si>
  <si>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</si>
  <si>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</si>
  <si>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</si>
  <si>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</si>
  <si>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</si>
  <si>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</si>
  <si>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</si>
  <si>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</si>
  <si>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</si>
  <si>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</si>
  <si>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</si>
  <si>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</si>
  <si>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</si>
  <si>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</si>
  <si>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</si>
  <si>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</si>
  <si>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</si>
  <si>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</si>
  <si>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</si>
  <si>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</si>
  <si>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</si>
  <si>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</si>
  <si>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</si>
  <si>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</si>
  <si>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</si>
  <si>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</si>
  <si>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</si>
  <si>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</si>
  <si>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</si>
  <si>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</si>
  <si>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</si>
  <si>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</si>
  <si>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</si>
  <si>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</si>
  <si>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</si>
  <si>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</si>
  <si>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</si>
  <si>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</si>
  <si>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</si>
  <si>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</si>
  <si>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</si>
  <si>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</si>
  <si>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</si>
  <si>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</si>
  <si>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</si>
  <si>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</si>
  <si>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</si>
  <si>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</si>
  <si>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</si>
  <si>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</si>
  <si>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</si>
  <si>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</si>
  <si>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</si>
  <si>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</si>
  <si>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</si>
  <si>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</si>
  <si>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</si>
  <si>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</si>
  <si>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</si>
  <si>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</si>
  <si>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</si>
  <si>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</si>
  <si>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</si>
  <si>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</si>
  <si>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</si>
  <si>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</si>
  <si>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</si>
  <si>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</si>
  <si>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</si>
  <si>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</si>
  <si>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</si>
  <si>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</si>
  <si>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</si>
  <si>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</si>
  <si>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</si>
  <si>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</si>
  <si>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</si>
  <si>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</si>
  <si>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</si>
  <si>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</si>
  <si>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</si>
  <si>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</si>
  <si>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</si>
  <si>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</si>
  <si>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</si>
  <si>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</si>
  <si>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</si>
  <si>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</si>
  <si>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</si>
  <si>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</si>
  <si>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</si>
  <si>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</si>
  <si>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</si>
  <si>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</si>
  <si>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</si>
  <si>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</si>
  <si>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</si>
  <si>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</si>
  <si>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</si>
  <si>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</si>
  <si>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</si>
  <si>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</si>
  <si>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</si>
  <si>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</si>
  <si>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</si>
  <si>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</si>
  <si>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</si>
  <si>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</si>
  <si>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</si>
  <si>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</si>
  <si>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</si>
  <si>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</si>
  <si>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</si>
  <si>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</si>
  <si>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</si>
  <si>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</si>
  <si>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</si>
  <si>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</si>
  <si>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</si>
  <si>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</si>
  <si>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</si>
  <si>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</si>
  <si>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</si>
  <si>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</si>
  <si>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</si>
  <si>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</si>
  <si>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</si>
  <si>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</si>
  <si>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</si>
  <si>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</si>
  <si>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</si>
  <si>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</si>
  <si>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</si>
  <si>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</si>
  <si>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</si>
  <si>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</si>
  <si>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</si>
  <si>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</si>
  <si>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</si>
  <si>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</si>
  <si>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</si>
  <si>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</si>
  <si>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</si>
  <si>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</si>
  <si>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</si>
  <si>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</si>
  <si>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</si>
  <si>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</si>
  <si>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</si>
  <si>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</si>
  <si>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</si>
  <si>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</si>
  <si>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</si>
  <si>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</si>
  <si>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</si>
  <si>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</si>
  <si>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</si>
  <si>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</si>
  <si>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</si>
  <si>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</si>
  <si>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</si>
  <si>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</si>
  <si>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</si>
  <si>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</si>
  <si>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</si>
  <si>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</si>
  <si>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</si>
  <si>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</si>
  <si>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</si>
  <si>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</si>
  <si>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</si>
  <si>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</si>
  <si>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</si>
  <si>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</si>
  <si>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</si>
  <si>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</si>
  <si>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</si>
  <si>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</si>
  <si>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</si>
  <si>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</si>
  <si>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</si>
  <si>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</si>
  <si>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</si>
  <si>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</si>
  <si>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</si>
  <si>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</si>
  <si>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</si>
  <si>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</si>
  <si>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</si>
  <si>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</si>
  <si>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</si>
  <si>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</si>
  <si>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</si>
  <si>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</si>
  <si>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</si>
  <si>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</si>
  <si>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</si>
  <si>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</si>
  <si>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</si>
  <si>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</si>
  <si>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</si>
  <si>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</si>
  <si>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</si>
  <si>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</si>
  <si>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</si>
  <si>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</si>
  <si>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</si>
  <si>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</si>
  <si>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</si>
  <si>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</si>
  <si>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</si>
  <si>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</si>
  <si>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</si>
  <si>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</si>
  <si>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</si>
  <si>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</si>
  <si>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</si>
  <si>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</si>
  <si>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</si>
  <si>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</si>
  <si>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</si>
  <si>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</si>
  <si>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</si>
  <si>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</si>
  <si>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</si>
  <si>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</si>
  <si>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</si>
  <si>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</si>
  <si>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</si>
  <si>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</si>
  <si>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</si>
  <si>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</si>
  <si>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</si>
  <si>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</si>
  <si>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</si>
  <si>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</si>
  <si>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</si>
  <si>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</si>
  <si>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</si>
  <si>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</si>
  <si>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</si>
  <si>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</si>
  <si>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</si>
  <si>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</si>
  <si>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</si>
  <si>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</si>
  <si>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</si>
  <si>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</si>
  <si>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</si>
  <si>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</si>
  <si>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</si>
  <si>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</si>
  <si>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</si>
  <si>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</si>
  <si>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</si>
  <si>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</si>
  <si>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</si>
  <si>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</si>
  <si>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</si>
  <si>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</si>
  <si>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</si>
  <si>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</si>
  <si>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</si>
  <si>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</si>
  <si>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</si>
  <si>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</si>
  <si>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</si>
  <si>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</si>
  <si>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</si>
  <si>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</si>
  <si>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</si>
  <si>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</si>
  <si>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</si>
  <si>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</si>
  <si>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</si>
  <si>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</si>
  <si>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</si>
  <si>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</si>
  <si>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</si>
  <si>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</si>
  <si>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</si>
  <si>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</si>
  <si>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</si>
  <si>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</si>
  <si>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</si>
  <si>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</si>
  <si>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</si>
  <si>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</si>
  <si>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</si>
  <si>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</si>
  <si>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</si>
  <si>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</si>
  <si>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</si>
  <si>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</si>
  <si>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</si>
  <si>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</si>
  <si>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</si>
  <si>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</si>
  <si>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</si>
  <si>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</si>
  <si>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</si>
  <si>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</si>
  <si>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</si>
  <si>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</si>
  <si>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</si>
  <si>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</si>
  <si>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</si>
  <si>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</si>
  <si>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</si>
  <si>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</si>
  <si>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</si>
  <si>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</si>
  <si>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</si>
  <si>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</si>
  <si>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</si>
  <si>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</si>
  <si>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</si>
  <si>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</si>
  <si>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</si>
  <si>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</si>
  <si>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</si>
  <si>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</si>
  <si>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</si>
  <si>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</si>
  <si>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</si>
  <si>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</si>
  <si>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</si>
  <si>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</si>
  <si>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</si>
  <si>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</si>
  <si>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</si>
  <si>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</si>
  <si>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</si>
  <si>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</si>
  <si>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</si>
  <si>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</si>
  <si>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</si>
  <si>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</si>
  <si>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</si>
  <si>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</si>
  <si>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</si>
  <si>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</si>
  <si>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</si>
  <si>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</si>
  <si>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</si>
  <si>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</si>
  <si>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</si>
  <si>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</si>
  <si>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</si>
  <si>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</si>
  <si>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</si>
  <si>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</si>
  <si>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</si>
  <si>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</si>
  <si>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</si>
  <si>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</si>
  <si>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</si>
  <si>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</si>
  <si>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</si>
  <si>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</si>
  <si>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</si>
  <si>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</si>
  <si>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</si>
  <si>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</si>
  <si>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</si>
  <si>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</si>
  <si>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</si>
  <si>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</si>
  <si>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</si>
  <si>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</si>
  <si>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</si>
  <si>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</si>
  <si>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</si>
  <si>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</si>
  <si>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</si>
  <si>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</si>
  <si>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</si>
  <si>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</si>
  <si>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</si>
  <si>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</si>
  <si>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</si>
  <si>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</si>
  <si>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</si>
  <si>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</si>
  <si>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</si>
  <si>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</si>
  <si>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</si>
  <si>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</si>
  <si>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</si>
  <si>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</si>
  <si>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</si>
  <si>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</si>
  <si>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</si>
  <si>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</si>
  <si>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</si>
  <si>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</si>
  <si>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</si>
  <si>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</si>
  <si>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</si>
  <si>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</si>
  <si>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</si>
  <si>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</si>
  <si>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</si>
  <si>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</si>
  <si>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</si>
  <si>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</si>
  <si>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</si>
  <si>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</si>
  <si>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</si>
  <si>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</si>
  <si>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</si>
  <si>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</si>
  <si>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</si>
  <si>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</si>
  <si>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</si>
  <si>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</si>
  <si>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</si>
  <si>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</si>
  <si>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</si>
  <si>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</si>
  <si>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</si>
  <si>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</si>
  <si>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</si>
  <si>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</si>
  <si>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</si>
  <si>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</si>
  <si>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</si>
  <si>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</si>
  <si>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</si>
  <si>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</si>
  <si>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</si>
  <si>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</si>
  <si>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</si>
  <si>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</si>
  <si>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</si>
  <si>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</si>
  <si>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</si>
  <si>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</si>
  <si>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</si>
  <si>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</si>
  <si>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</si>
  <si>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</si>
  <si>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</si>
  <si>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</si>
  <si>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</si>
  <si>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</si>
  <si>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</si>
  <si>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</si>
  <si>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</si>
  <si>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</si>
  <si>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</si>
  <si>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</si>
  <si>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</si>
  <si>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</si>
  <si>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</si>
  <si>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</si>
  <si>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</si>
  <si>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</si>
  <si>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</si>
  <si>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</si>
  <si>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</si>
  <si>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</si>
  <si>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</si>
  <si>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</si>
  <si>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</si>
  <si>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</si>
  <si>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</si>
  <si>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</si>
  <si>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</si>
  <si>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</si>
  <si>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</si>
  <si>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</si>
  <si>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</si>
  <si>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</si>
  <si>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</si>
  <si>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</si>
  <si>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</si>
  <si>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</si>
  <si>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</si>
  <si>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</si>
  <si>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</si>
  <si>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</si>
  <si>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</si>
  <si>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</si>
  <si>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</si>
  <si>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</si>
  <si>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</si>
  <si>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</si>
  <si>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</si>
  <si>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</si>
  <si>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</si>
  <si>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</si>
  <si>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</si>
  <si>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</si>
  <si>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</si>
  <si>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</si>
  <si>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</si>
  <si>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</si>
  <si>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</si>
  <si>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</si>
  <si>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</si>
  <si>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</si>
  <si>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</si>
  <si>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</si>
  <si>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</si>
  <si>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</si>
  <si>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</si>
  <si>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</si>
  <si>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</si>
  <si>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</si>
  <si>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</si>
  <si>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</si>
  <si>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</si>
  <si>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</si>
  <si>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</si>
  <si>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</si>
  <si>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</si>
  <si>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</si>
  <si>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</si>
  <si>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</si>
  <si>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</si>
  <si>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</si>
  <si>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</si>
  <si>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</si>
  <si>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</si>
  <si>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</si>
  <si>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</si>
  <si>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</si>
  <si>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</si>
  <si>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</si>
  <si>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</si>
  <si>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</si>
  <si>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</si>
  <si>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</si>
  <si>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</si>
  <si>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</si>
  <si>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</si>
  <si>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</si>
  <si>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</si>
  <si>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</si>
  <si>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</si>
  <si>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</si>
  <si>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</si>
  <si>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</si>
  <si>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</si>
  <si>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</si>
  <si>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</si>
  <si>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</si>
  <si>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</si>
  <si>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</si>
  <si>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</si>
  <si>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</si>
  <si>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</si>
  <si>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</si>
  <si>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</si>
  <si>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</si>
  <si>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</si>
  <si>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</si>
  <si>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</si>
  <si>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</si>
  <si>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</si>
  <si>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</si>
  <si>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</si>
  <si>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</si>
  <si>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</si>
  <si>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</si>
  <si>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</si>
  <si>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</si>
  <si>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</si>
  <si>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</si>
  <si>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</si>
  <si>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</si>
  <si>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</si>
  <si>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</si>
  <si>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</si>
  <si>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</si>
  <si>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</si>
  <si>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</si>
  <si>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</si>
  <si>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</si>
  <si>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</si>
  <si>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</si>
  <si>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</si>
  <si>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</si>
  <si>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</si>
  <si>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</si>
  <si>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</si>
  <si>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</si>
  <si>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</si>
  <si>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</si>
  <si>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</si>
  <si>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</si>
  <si>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</si>
  <si>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</si>
  <si>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</si>
  <si>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</si>
  <si>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</si>
  <si>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</si>
  <si>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</si>
  <si>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</si>
  <si>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</si>
  <si>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</si>
  <si>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</si>
  <si>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</si>
  <si>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</si>
  <si>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</si>
  <si>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</si>
  <si>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</si>
  <si>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</si>
  <si>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</si>
  <si>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</si>
  <si>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</si>
  <si>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</si>
  <si>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</si>
  <si>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</si>
  <si>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</si>
  <si>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</si>
  <si>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</si>
  <si>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</si>
  <si>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</si>
  <si>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</si>
  <si>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</si>
  <si>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</si>
  <si>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</si>
  <si>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</si>
  <si>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</si>
  <si>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</si>
  <si>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</si>
  <si>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</si>
  <si>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</si>
  <si>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</si>
  <si>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</si>
  <si>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</si>
  <si>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</si>
  <si>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</si>
  <si>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</si>
  <si>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</si>
  <si>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</si>
  <si>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</si>
  <si>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</si>
  <si>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</si>
  <si>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</si>
  <si>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</si>
  <si>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</si>
  <si>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</si>
  <si>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</si>
  <si>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</si>
  <si>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</si>
  <si>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</si>
  <si>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</si>
  <si>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</si>
  <si>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</si>
  <si>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</si>
  <si>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</si>
  <si>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</si>
  <si>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</si>
  <si>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</si>
  <si>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</si>
  <si>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</si>
  <si>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</si>
  <si>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</si>
  <si>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</si>
  <si>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</si>
  <si>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</si>
  <si>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</si>
  <si>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</si>
  <si>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</si>
  <si>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</si>
  <si>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</si>
  <si>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</si>
  <si>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</si>
  <si>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</si>
  <si>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</si>
  <si>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</si>
  <si>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</si>
  <si>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</si>
  <si>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</si>
  <si>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</si>
  <si>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</si>
  <si>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</si>
  <si>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</si>
  <si>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</si>
  <si>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</si>
  <si>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</si>
  <si>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</si>
  <si>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</si>
  <si>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</si>
  <si>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</si>
  <si>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</si>
  <si>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</si>
  <si>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</si>
  <si>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</si>
  <si>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</si>
  <si>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</si>
  <si>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</si>
  <si>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</si>
  <si>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</si>
  <si>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</si>
  <si>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</si>
  <si>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</si>
  <si>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</si>
  <si>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</si>
  <si>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</si>
  <si>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</si>
  <si>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</si>
  <si>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</si>
  <si>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</si>
  <si>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</si>
  <si>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</si>
  <si>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</si>
  <si>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</si>
  <si>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</si>
  <si>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</si>
  <si>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</si>
  <si>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</si>
  <si>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</si>
  <si>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</si>
  <si>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</si>
  <si>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</si>
  <si>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</si>
  <si>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</si>
  <si>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</si>
  <si>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</si>
  <si>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</si>
  <si>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</si>
  <si>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</si>
  <si>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</si>
  <si>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</si>
  <si>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</si>
  <si>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</si>
  <si>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</si>
  <si>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</si>
  <si>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</si>
  <si>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</si>
  <si>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</si>
  <si>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</si>
  <si>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</si>
  <si>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</si>
  <si>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</si>
  <si>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</si>
  <si>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</si>
  <si>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</si>
  <si>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</si>
  <si>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</si>
  <si>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</si>
  <si>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</si>
  <si>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</si>
  <si>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</si>
  <si>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</si>
  <si>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</si>
  <si>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</si>
  <si>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</si>
  <si>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</si>
  <si>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</si>
  <si>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</si>
  <si>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</si>
  <si>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</si>
  <si>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</si>
  <si>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</si>
  <si>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</si>
  <si>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</si>
  <si>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</si>
  <si>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</si>
  <si>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</si>
  <si>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</si>
  <si>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</si>
  <si>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</si>
  <si>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</si>
  <si>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</si>
  <si>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</si>
  <si>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</si>
  <si>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</si>
  <si>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</si>
  <si>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</si>
  <si>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</si>
  <si>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</si>
  <si>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</si>
  <si>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</si>
  <si>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</si>
  <si>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</si>
  <si>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</si>
  <si>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</si>
  <si>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</si>
  <si>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</si>
  <si>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</si>
  <si>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</si>
  <si>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</si>
  <si>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</si>
  <si>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</si>
  <si>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</si>
  <si>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</si>
  <si>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</si>
  <si>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</si>
  <si>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</si>
  <si>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</si>
  <si>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</si>
  <si>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</si>
  <si>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</si>
  <si>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</si>
  <si>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</si>
  <si>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</si>
  <si>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</si>
  <si>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</si>
  <si>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</si>
  <si>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</si>
  <si>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</si>
  <si>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</si>
  <si>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</si>
  <si>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</si>
  <si>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</si>
  <si>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</si>
  <si>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</si>
  <si>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</si>
  <si>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</si>
  <si>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</si>
  <si>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</si>
  <si>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</si>
  <si>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</si>
  <si>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</si>
  <si>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</si>
  <si>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</si>
  <si>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</si>
  <si>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</si>
  <si>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</si>
  <si>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</si>
  <si>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</si>
  <si>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</si>
  <si>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</si>
  <si>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</si>
  <si>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</si>
  <si>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</si>
  <si>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</si>
  <si>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</si>
  <si>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</si>
  <si>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</si>
  <si>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</si>
  <si>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</si>
  <si>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</si>
  <si>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</si>
  <si>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</si>
  <si>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</si>
  <si>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</si>
  <si>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</si>
  <si>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</si>
  <si>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</si>
  <si>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</si>
  <si>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</si>
  <si>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</si>
  <si>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</si>
  <si>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</si>
  <si>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</si>
  <si>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</si>
  <si>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</si>
  <si>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</si>
  <si>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</si>
  <si>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</si>
  <si>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</si>
  <si>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</si>
  <si>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</si>
  <si>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</si>
  <si>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</si>
  <si>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</si>
  <si>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</si>
  <si>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</si>
  <si>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</si>
  <si>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</si>
  <si>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</si>
  <si>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</si>
  <si>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</si>
  <si>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</si>
  <si>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</si>
  <si>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</si>
  <si>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</si>
  <si>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</si>
  <si>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</si>
  <si>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</si>
  <si>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</si>
  <si>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</si>
  <si>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</si>
  <si>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</si>
  <si>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</si>
  <si>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</si>
  <si>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</si>
  <si>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</si>
  <si>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</si>
  <si>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</si>
  <si>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</si>
  <si>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</si>
  <si>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</si>
  <si>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</si>
  <si>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</si>
  <si>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</si>
  <si>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</si>
  <si>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</si>
  <si>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</si>
  <si>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</si>
  <si>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</si>
  <si>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</si>
  <si>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</si>
  <si>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</si>
  <si>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</si>
  <si>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</si>
  <si>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</si>
  <si>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</si>
  <si>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</si>
  <si>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</si>
  <si>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</si>
  <si>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</si>
  <si>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</si>
  <si>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</si>
  <si>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</si>
  <si>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</si>
  <si>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</si>
  <si>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</si>
  <si>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</si>
  <si>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</si>
  <si>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</si>
  <si>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</si>
  <si>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</si>
  <si>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</si>
  <si>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</si>
  <si>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</si>
  <si>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</si>
  <si>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</si>
  <si>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</si>
  <si>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</si>
  <si>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</si>
  <si>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</si>
  <si>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</si>
  <si>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</si>
  <si>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</si>
  <si>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</si>
  <si>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</si>
  <si>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</si>
  <si>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</si>
  <si>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</si>
  <si>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</si>
  <si>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</si>
  <si>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</si>
  <si>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</si>
  <si>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</si>
  <si>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</si>
  <si>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</si>
  <si>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</si>
  <si>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</si>
  <si>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</si>
  <si>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</si>
  <si>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</si>
  <si>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</si>
  <si>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</si>
  <si>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</si>
  <si>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</si>
  <si>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</si>
  <si>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</si>
  <si>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</si>
  <si>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</si>
  <si>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</si>
  <si>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</si>
  <si>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</si>
  <si>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</si>
  <si>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</si>
  <si>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</si>
  <si>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</si>
  <si>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</si>
  <si>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</si>
  <si>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</si>
  <si>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</si>
  <si>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</si>
  <si>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</si>
  <si>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</si>
  <si>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</si>
  <si>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</si>
  <si>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</si>
  <si>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</si>
  <si>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</si>
  <si>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</si>
  <si>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</si>
  <si>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</si>
  <si>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</si>
  <si>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</si>
  <si>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</si>
  <si>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</si>
  <si>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</si>
  <si>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</si>
  <si>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</si>
  <si>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</si>
  <si>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</si>
  <si>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</si>
  <si>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</si>
  <si>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</si>
  <si>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</si>
  <si>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</si>
  <si>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</si>
  <si>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</si>
  <si>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</si>
  <si>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</si>
  <si>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</si>
  <si>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</si>
  <si>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</si>
  <si>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</si>
  <si>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</si>
  <si>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</si>
  <si>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</si>
  <si>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</si>
  <si>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</si>
  <si>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</si>
  <si>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</si>
  <si>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</si>
  <si>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</si>
  <si>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</si>
  <si>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</si>
  <si>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</si>
  <si>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</si>
  <si>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</si>
  <si>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</si>
  <si>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</si>
  <si>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</si>
  <si>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</si>
  <si>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</si>
  <si>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</si>
  <si>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</si>
  <si>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</si>
  <si>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</si>
  <si>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</si>
  <si>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</si>
  <si>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</si>
  <si>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</si>
  <si>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</si>
  <si>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</si>
  <si>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</si>
  <si>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</si>
  <si>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</si>
  <si>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</si>
  <si>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</si>
  <si>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</si>
  <si>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</si>
  <si>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</si>
  <si>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</si>
  <si>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</si>
  <si>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</si>
  <si>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</si>
  <si>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</si>
  <si>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</si>
  <si>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</si>
  <si>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</si>
  <si>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</si>
  <si>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</si>
  <si>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</si>
  <si>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</si>
  <si>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</si>
  <si>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</si>
  <si>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</si>
  <si>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</si>
  <si>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</si>
  <si>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</si>
  <si>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</si>
  <si>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</si>
  <si>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</si>
  <si>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</si>
  <si>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</si>
  <si>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</si>
  <si>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</si>
  <si>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</si>
  <si>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</si>
  <si>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</si>
  <si>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</si>
  <si>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</si>
  <si>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</si>
  <si>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</si>
  <si>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</si>
  <si>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</si>
  <si>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</si>
  <si>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</si>
  <si>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</si>
  <si>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</si>
  <si>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</si>
  <si>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</si>
  <si>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</si>
  <si>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</si>
  <si>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</si>
  <si>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</si>
  <si>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</si>
  <si>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</si>
  <si>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</si>
  <si>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</si>
  <si>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</si>
  <si>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</si>
  <si>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</si>
  <si>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</si>
  <si>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</si>
  <si>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</si>
  <si>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</si>
  <si>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</si>
  <si>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</si>
  <si>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</si>
  <si>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</si>
  <si>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</si>
  <si>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</si>
  <si>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</si>
  <si>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</si>
  <si>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</si>
  <si>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</si>
  <si>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</si>
  <si>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</si>
  <si>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</si>
  <si>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</si>
  <si>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</si>
  <si>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</si>
  <si>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</si>
  <si>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</si>
  <si>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</si>
  <si>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</si>
  <si>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</si>
  <si>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</si>
  <si>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</si>
  <si>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</si>
  <si>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</si>
  <si>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</si>
  <si>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</si>
  <si>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</si>
  <si>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</si>
  <si>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</si>
  <si>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</si>
  <si>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</si>
  <si>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</si>
  <si>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</si>
  <si>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</si>
  <si>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</si>
  <si>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</si>
  <si>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</si>
  <si>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</si>
  <si>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</si>
  <si>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</si>
  <si>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</si>
  <si>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</si>
  <si>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</si>
  <si>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</si>
  <si>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</si>
  <si>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</si>
  <si>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</si>
  <si>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</si>
  <si>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</si>
  <si>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</si>
  <si>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</si>
  <si>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</si>
  <si>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</si>
  <si>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</si>
  <si>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</si>
  <si>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</si>
  <si>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</si>
  <si>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</si>
  <si>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</si>
  <si>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</si>
  <si>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</si>
  <si>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</si>
  <si>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</si>
  <si>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</si>
  <si>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</si>
  <si>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</si>
  <si>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</si>
  <si>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</si>
  <si>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</si>
  <si>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</si>
  <si>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</si>
  <si>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</si>
  <si>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</si>
  <si>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</si>
  <si>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</si>
  <si>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</si>
  <si>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</si>
  <si>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</si>
  <si>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</si>
  <si>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</si>
  <si>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</si>
  <si>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</si>
  <si>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</si>
  <si>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</si>
  <si>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</si>
  <si>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</si>
  <si>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</si>
  <si>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</si>
  <si>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</si>
  <si>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</si>
  <si>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</si>
  <si>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</si>
  <si>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</si>
  <si>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</si>
  <si>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</si>
  <si>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</si>
  <si>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</si>
  <si>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</si>
  <si>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</si>
  <si>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</si>
  <si>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</si>
  <si>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</si>
  <si>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</si>
  <si>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</si>
  <si>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</si>
  <si>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</si>
  <si>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</si>
  <si>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</si>
  <si>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</si>
  <si>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</si>
  <si>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</si>
  <si>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</si>
  <si>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</si>
  <si>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</si>
  <si>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</si>
  <si>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</si>
  <si>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</si>
  <si>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</si>
  <si>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</si>
  <si>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</si>
  <si>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</si>
  <si>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</si>
  <si>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</si>
  <si>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</si>
  <si>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</si>
  <si>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</si>
  <si>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</si>
  <si>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</si>
  <si>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</si>
  <si>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</si>
  <si>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</si>
  <si>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</si>
  <si>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</si>
  <si>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</si>
  <si>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</si>
  <si>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</si>
  <si>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</si>
  <si>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</si>
  <si>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</si>
  <si>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</si>
  <si>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</si>
  <si>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</si>
  <si>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</si>
  <si>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</si>
  <si>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</si>
  <si>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</si>
  <si>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</si>
  <si>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</si>
  <si>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</si>
  <si>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</si>
  <si>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</si>
  <si>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</si>
  <si>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</si>
  <si>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</si>
  <si>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</si>
  <si>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</si>
  <si>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</si>
  <si>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</si>
  <si>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</si>
  <si>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</si>
  <si>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</si>
  <si>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</si>
  <si>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</si>
  <si>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</si>
  <si>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</si>
  <si>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</si>
  <si>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</si>
  <si>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</si>
  <si>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</si>
  <si>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</si>
  <si>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</si>
  <si>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</si>
  <si>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</si>
  <si>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</si>
  <si>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</si>
  <si>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</si>
  <si>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</si>
  <si>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</si>
  <si>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</si>
  <si>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</si>
  <si>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</si>
  <si>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</si>
  <si>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</si>
  <si>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</si>
  <si>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</si>
  <si>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</si>
  <si>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</si>
  <si>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</si>
  <si>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</si>
  <si>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</si>
  <si>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</si>
  <si>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</si>
  <si>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</si>
  <si>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</si>
  <si>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</si>
  <si>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</si>
  <si>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</si>
  <si>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</si>
  <si>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</si>
  <si>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</si>
  <si>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</si>
  <si>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</si>
  <si>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</si>
  <si>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</si>
  <si>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</si>
  <si>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</si>
  <si>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</si>
  <si>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</si>
  <si>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</si>
  <si>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</si>
  <si>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</si>
  <si>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</si>
  <si>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</si>
  <si>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</si>
  <si>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</si>
  <si>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</si>
  <si>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</si>
  <si>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</si>
  <si>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</si>
  <si>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</si>
  <si>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</si>
  <si>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</si>
  <si>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</si>
  <si>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</si>
  <si>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</si>
  <si>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</si>
  <si>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</si>
  <si>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</si>
  <si>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</si>
  <si>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</si>
  <si>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</si>
  <si>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</si>
  <si>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</si>
  <si>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</si>
  <si>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</si>
  <si>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</si>
  <si>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</si>
  <si>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</si>
  <si>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</si>
  <si>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</si>
  <si>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</si>
  <si>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</si>
  <si>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</si>
  <si>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</si>
  <si>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</si>
  <si>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</si>
  <si>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</si>
  <si>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</si>
  <si>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</si>
  <si>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</si>
  <si>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</si>
  <si>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</si>
  <si>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</si>
  <si>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</si>
  <si>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</si>
  <si>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</si>
  <si>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</si>
  <si>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</si>
  <si>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</si>
  <si>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</si>
  <si>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</si>
  <si>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</si>
  <si>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</si>
  <si>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</si>
  <si>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</si>
  <si>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</si>
  <si>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</si>
  <si>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</si>
  <si>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</si>
  <si>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</si>
  <si>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</si>
  <si>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</si>
  <si>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</si>
  <si>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</si>
  <si>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</si>
  <si>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</si>
  <si>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</si>
  <si>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</si>
  <si>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</si>
  <si>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</si>
  <si>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</si>
  <si>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</si>
  <si>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</si>
  <si>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</si>
  <si>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</si>
  <si>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</si>
  <si>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</si>
  <si>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</si>
  <si>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</si>
  <si>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</si>
  <si>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</si>
  <si>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</si>
  <si>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</si>
  <si>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</si>
  <si>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</si>
  <si>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</si>
  <si>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</si>
  <si>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</si>
  <si>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</si>
  <si>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</si>
  <si>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</si>
  <si>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</si>
  <si>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</si>
  <si>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</si>
  <si>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</si>
  <si>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</si>
  <si>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</si>
  <si>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</si>
  <si>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</si>
  <si>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</si>
  <si>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</si>
  <si>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</si>
  <si>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</si>
  <si>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</si>
  <si>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</si>
  <si>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</si>
  <si>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</si>
  <si>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</si>
  <si>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</si>
  <si>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</si>
  <si>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</si>
  <si>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</si>
  <si>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</si>
  <si>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</si>
  <si>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</si>
  <si>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</si>
  <si>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</si>
  <si>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</si>
  <si>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</si>
  <si>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</si>
  <si>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</si>
  <si>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</si>
  <si>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</si>
  <si>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</si>
  <si>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</si>
  <si>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</si>
  <si>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</si>
  <si>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</si>
  <si>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</si>
  <si>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</si>
  <si>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</si>
  <si>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</si>
  <si>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</si>
  <si>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</si>
  <si>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</si>
  <si>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</si>
  <si>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</si>
  <si>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</si>
  <si>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</si>
  <si>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</si>
  <si>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</si>
  <si>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</si>
  <si>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</si>
  <si>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</si>
  <si>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</si>
  <si>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</si>
  <si>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</si>
  <si>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</si>
  <si>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</si>
  <si>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</si>
  <si>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</si>
  <si>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</si>
  <si>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</si>
  <si>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</si>
  <si>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</si>
  <si>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</si>
  <si>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</si>
  <si>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</si>
  <si>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</si>
  <si>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</si>
  <si>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</si>
  <si>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</si>
  <si>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</si>
  <si>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</si>
  <si>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</si>
  <si>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</si>
  <si>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</si>
  <si>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</si>
  <si>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</si>
  <si>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</si>
  <si>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</si>
  <si>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</si>
  <si>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</si>
  <si>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</si>
  <si>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</si>
  <si>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</si>
  <si>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</si>
  <si>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</si>
  <si>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</si>
  <si>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</si>
  <si>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</si>
  <si>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</si>
  <si>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</si>
  <si>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</si>
  <si>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</si>
  <si>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</si>
  <si>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</si>
  <si>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</si>
  <si>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</si>
  <si>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</si>
  <si>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</si>
  <si>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</si>
  <si>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</si>
  <si>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</si>
  <si>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</si>
  <si>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</si>
  <si>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</si>
  <si>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</si>
  <si>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</si>
  <si>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</si>
  <si>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</si>
  <si>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</si>
  <si>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</si>
  <si>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</si>
  <si>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</si>
  <si>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</si>
  <si>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</si>
  <si>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</si>
  <si>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</si>
  <si>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</si>
  <si>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</si>
  <si>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</si>
  <si>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</si>
  <si>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</si>
  <si>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</si>
  <si>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</si>
  <si>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</si>
  <si>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</si>
  <si>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</si>
  <si>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</si>
  <si>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</si>
  <si>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</si>
  <si>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</si>
  <si>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</si>
  <si>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</si>
  <si>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</si>
  <si>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</si>
  <si>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</si>
  <si>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</si>
  <si>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</si>
  <si>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</si>
  <si>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</si>
  <si>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</si>
  <si>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</si>
  <si>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</si>
  <si>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</si>
  <si>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</si>
  <si>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</si>
  <si>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</si>
  <si>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</si>
  <si>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</si>
  <si>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</si>
  <si>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</si>
  <si>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</si>
  <si>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</si>
  <si>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</si>
  <si>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</si>
  <si>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</si>
  <si>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</si>
  <si>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</si>
  <si>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</si>
  <si>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</si>
  <si>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</si>
  <si>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</si>
  <si>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</si>
  <si>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</si>
  <si>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</si>
  <si>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</si>
  <si>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</si>
  <si>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</si>
  <si>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</si>
  <si>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</si>
  <si>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</si>
  <si>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</si>
  <si>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</si>
  <si>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</si>
  <si>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</si>
  <si>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</si>
  <si>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</si>
  <si>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</si>
  <si>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</si>
  <si>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</si>
  <si>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</si>
  <si>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</si>
  <si>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</si>
  <si>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</si>
  <si>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</si>
  <si>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</si>
  <si>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</si>
  <si>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</si>
  <si>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</si>
  <si>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</si>
  <si>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</si>
  <si>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</si>
  <si>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</si>
  <si>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</si>
  <si>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</si>
  <si>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</si>
  <si>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</si>
  <si>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</si>
  <si>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</si>
  <si>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</si>
  <si>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</si>
  <si>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</si>
  <si>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</si>
  <si>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</si>
  <si>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</si>
  <si>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</si>
  <si>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</si>
  <si>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</si>
  <si>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</si>
  <si>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</si>
  <si>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</si>
  <si>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</si>
  <si>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</si>
  <si>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</si>
  <si>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</si>
  <si>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</si>
  <si>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</si>
  <si>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</si>
  <si>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</si>
  <si>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</si>
  <si>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</si>
  <si>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</si>
  <si>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</si>
  <si>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</si>
  <si>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</si>
  <si>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</si>
  <si>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</si>
  <si>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</si>
  <si>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</si>
  <si>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</si>
  <si>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</si>
  <si>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</si>
  <si>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</si>
  <si>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</si>
  <si>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</si>
  <si>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</si>
  <si>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</si>
  <si>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</si>
  <si>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</si>
  <si>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</si>
  <si>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</si>
  <si>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</si>
  <si>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</si>
  <si>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</si>
  <si>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</si>
  <si>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</si>
  <si>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</si>
  <si>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</si>
  <si>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</si>
  <si>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</si>
  <si>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</si>
  <si>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</si>
  <si>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</si>
  <si>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</si>
  <si>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</si>
  <si>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</si>
  <si>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</si>
  <si>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</si>
  <si>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</si>
  <si>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</si>
  <si>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</si>
  <si>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</si>
  <si>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</si>
  <si>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</si>
  <si>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</si>
  <si>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</si>
  <si>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</si>
  <si>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</si>
  <si>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</si>
  <si>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</si>
  <si>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</si>
  <si>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</si>
  <si>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</si>
  <si>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</si>
  <si>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</si>
  <si>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</si>
  <si>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</si>
  <si>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</si>
  <si>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</si>
  <si>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</si>
  <si>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</si>
  <si>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</si>
  <si>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</si>
  <si>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</si>
  <si>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</si>
  <si>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</si>
  <si>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</si>
  <si>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</si>
  <si>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</si>
  <si>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</si>
  <si>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</si>
  <si>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</si>
  <si>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</si>
  <si>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</si>
  <si>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</si>
  <si>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</si>
  <si>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</si>
  <si>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</si>
  <si>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</si>
  <si>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</si>
  <si>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</si>
  <si>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</si>
  <si>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</si>
  <si>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</si>
  <si>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</si>
  <si>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</si>
  <si>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</si>
  <si>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</si>
  <si>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</si>
  <si>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</si>
  <si>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</si>
  <si>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</si>
  <si>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</si>
  <si>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</si>
  <si>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</si>
  <si>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</si>
  <si>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</si>
  <si>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</si>
  <si>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</si>
  <si>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</si>
  <si>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</si>
  <si>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</si>
  <si>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</si>
  <si>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</si>
  <si>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</si>
  <si>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</si>
  <si>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</si>
  <si>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</si>
  <si>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</si>
  <si>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</si>
  <si>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</si>
  <si>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</si>
  <si>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</si>
  <si>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</si>
  <si>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</si>
  <si>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</si>
  <si>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</si>
  <si>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</si>
  <si>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</si>
  <si>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</si>
  <si>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</si>
  <si>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</si>
  <si>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</si>
  <si>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</si>
  <si>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</si>
  <si>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</si>
  <si>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</si>
  <si>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</si>
  <si>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</si>
  <si>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</si>
  <si>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</si>
  <si>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</si>
  <si>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</si>
  <si>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</si>
  <si>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</si>
  <si>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</si>
  <si>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</si>
  <si>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</si>
  <si>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</si>
  <si>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</si>
  <si>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</si>
  <si>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</si>
  <si>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</si>
  <si>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</si>
  <si>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</si>
  <si>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</si>
  <si>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</si>
  <si>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</si>
  <si>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</si>
  <si>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</si>
  <si>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</si>
  <si>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</si>
  <si>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</si>
  <si>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</si>
  <si>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</si>
  <si>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</si>
  <si>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</si>
  <si>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</si>
  <si>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</si>
  <si>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</si>
  <si>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</si>
  <si>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</si>
  <si>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</si>
  <si>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</si>
  <si>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</si>
  <si>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</si>
  <si>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</si>
  <si>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</si>
  <si>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</si>
  <si>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</si>
  <si>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</si>
  <si>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</si>
  <si>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</si>
  <si>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</si>
  <si>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</si>
  <si>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</si>
  <si>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</si>
  <si>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</si>
  <si>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</si>
  <si>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</si>
  <si>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</si>
  <si>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</si>
  <si>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</si>
  <si>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</si>
  <si>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</si>
  <si>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</si>
  <si>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</si>
  <si>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</si>
  <si>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</si>
  <si>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</si>
  <si>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</si>
  <si>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</si>
  <si>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</si>
  <si>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</si>
  <si>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</si>
  <si>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</si>
  <si>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</si>
  <si>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</si>
  <si>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</si>
  <si>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</si>
  <si>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</si>
  <si>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</si>
  <si>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</si>
  <si>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</si>
  <si>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</si>
  <si>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</si>
  <si>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</si>
  <si>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</si>
  <si>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</si>
  <si>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</si>
  <si>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</si>
  <si>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</si>
  <si>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</si>
  <si>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</si>
  <si>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</si>
  <si>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</si>
  <si>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</si>
  <si>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</si>
  <si>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</si>
  <si>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</si>
  <si>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</si>
  <si>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</si>
  <si>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</si>
  <si>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</si>
  <si>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</si>
  <si>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</si>
  <si>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</si>
  <si>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</si>
  <si>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</si>
  <si>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</si>
  <si>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</si>
  <si>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</si>
  <si>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</si>
  <si>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</si>
  <si>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</si>
  <si>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</si>
  <si>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</si>
  <si>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</si>
  <si>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</si>
  <si>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</si>
  <si>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</si>
  <si>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</si>
  <si>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</si>
  <si>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</si>
  <si>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</si>
  <si>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</si>
  <si>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</si>
  <si>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</si>
  <si>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</si>
  <si>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</si>
  <si>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</si>
  <si>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</si>
  <si>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</si>
  <si>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</si>
  <si>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</si>
  <si>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</si>
  <si>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</si>
  <si>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</si>
  <si>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</si>
  <si>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</si>
  <si>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</si>
  <si>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</si>
  <si>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</si>
  <si>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</si>
  <si>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</si>
  <si>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</si>
  <si>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</si>
  <si>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</si>
  <si>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</si>
  <si>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</si>
  <si>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</si>
  <si>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</si>
  <si>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</si>
  <si>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</si>
  <si>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</si>
  <si>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</si>
  <si>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</si>
  <si>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</si>
  <si>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</si>
  <si>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</si>
  <si>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</si>
  <si>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</si>
  <si>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</si>
  <si>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</si>
  <si>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</si>
  <si>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</si>
  <si>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</si>
  <si>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</si>
  <si>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</si>
  <si>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</si>
  <si>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</si>
  <si>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</si>
  <si>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</si>
  <si>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</si>
  <si>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</si>
  <si>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</si>
  <si>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</si>
  <si>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</si>
  <si>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</si>
  <si>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</si>
  <si>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</si>
  <si>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</si>
  <si>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</si>
  <si>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</si>
  <si>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</si>
  <si>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</si>
  <si>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</si>
  <si>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</si>
  <si>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</si>
  <si>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</si>
  <si>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</si>
  <si>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</si>
  <si>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</si>
  <si>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</si>
  <si>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</si>
  <si>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</si>
  <si>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</si>
  <si>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</si>
  <si>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</si>
  <si>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</si>
  <si>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</si>
  <si>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</si>
  <si>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</si>
  <si>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</si>
  <si>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</si>
  <si>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</si>
  <si>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</si>
  <si>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</si>
  <si>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</si>
  <si>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</si>
  <si>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</si>
  <si>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</si>
  <si>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</si>
  <si>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</si>
  <si>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</si>
  <si>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</si>
  <si>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</si>
  <si>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</si>
  <si>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</si>
  <si>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</si>
  <si>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</si>
  <si>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</si>
  <si>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</si>
  <si>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</si>
  <si>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</si>
  <si>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</si>
  <si>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</si>
  <si>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</si>
  <si>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</si>
  <si>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</si>
  <si>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</si>
  <si>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</si>
  <si>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</si>
  <si>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</si>
  <si>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</si>
  <si>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</si>
  <si>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</si>
  <si>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</si>
  <si>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</si>
  <si>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</si>
  <si>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</si>
  <si>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</si>
  <si>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</si>
  <si>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</si>
  <si>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</si>
  <si>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</si>
  <si>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</si>
  <si>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</si>
  <si>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</si>
  <si>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</si>
  <si>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</si>
  <si>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</si>
  <si>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</si>
  <si>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</si>
  <si>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</si>
  <si>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</si>
  <si>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</si>
  <si>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</si>
  <si>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</si>
  <si>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</si>
  <si>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</si>
  <si>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</si>
  <si>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</si>
  <si>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</si>
  <si>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</si>
  <si>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</si>
  <si>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</si>
  <si>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</si>
  <si>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</si>
  <si>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</si>
  <si>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</si>
  <si>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</si>
  <si>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</si>
  <si>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</si>
  <si>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</si>
  <si>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</si>
  <si>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</si>
  <si>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</si>
  <si>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</si>
  <si>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</si>
  <si>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</si>
  <si>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</si>
  <si>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</si>
  <si>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</si>
  <si>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</si>
  <si>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</si>
  <si>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</si>
  <si>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</si>
  <si>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</si>
  <si>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</si>
  <si>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</si>
  <si>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</si>
  <si>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</si>
  <si>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</si>
  <si>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</si>
  <si>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</si>
  <si>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</si>
  <si>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</si>
  <si>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</si>
  <si>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</si>
  <si>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</si>
  <si>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</si>
  <si>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</si>
  <si>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</si>
  <si>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</si>
  <si>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</si>
  <si>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</si>
  <si>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</si>
  <si>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</si>
  <si>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</si>
  <si>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</si>
  <si>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</si>
  <si>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</si>
  <si>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</si>
  <si>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</si>
  <si>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</si>
  <si>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</si>
  <si>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</si>
  <si>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</si>
  <si>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</si>
  <si>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</si>
  <si>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</si>
  <si>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</si>
  <si>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</si>
  <si>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</si>
  <si>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</si>
  <si>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</si>
  <si>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</si>
  <si>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</si>
  <si>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</si>
  <si>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</si>
  <si>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</si>
  <si>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</si>
  <si>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</si>
  <si>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</si>
  <si>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</si>
  <si>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</si>
  <si>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</si>
  <si>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</si>
  <si>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</si>
  <si>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</si>
  <si>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</si>
  <si>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</si>
  <si>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</si>
  <si>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</si>
  <si>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</si>
  <si>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</si>
  <si>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</si>
  <si>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</si>
  <si>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</si>
  <si>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</si>
  <si>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</si>
  <si>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</si>
  <si>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</si>
  <si>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</si>
  <si>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</si>
  <si>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</si>
  <si>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</si>
  <si>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</si>
  <si>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</si>
  <si>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</si>
  <si>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</si>
  <si>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</si>
  <si>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</si>
  <si>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</si>
  <si>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</si>
  <si>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</si>
  <si>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</si>
  <si>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</si>
  <si>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</si>
  <si>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</si>
  <si>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</si>
  <si>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</si>
  <si>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</si>
  <si>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</si>
  <si>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</si>
  <si>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</si>
  <si>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</si>
  <si>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</si>
  <si>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</si>
  <si>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</si>
  <si>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</si>
  <si>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</si>
  <si>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</si>
  <si>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</si>
  <si>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</si>
  <si>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</si>
  <si>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</si>
  <si>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</si>
  <si>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</si>
  <si>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</si>
  <si>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</si>
  <si>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</si>
  <si>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</si>
  <si>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</si>
  <si>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</si>
  <si>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</si>
  <si>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</si>
  <si>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</si>
  <si>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</si>
  <si>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</si>
  <si>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</si>
  <si>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</si>
  <si>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</si>
  <si>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</si>
  <si>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</si>
  <si>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</si>
  <si>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</si>
  <si>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</si>
  <si>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</si>
  <si>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</si>
  <si>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</si>
  <si>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</si>
  <si>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</si>
  <si>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</si>
  <si>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</si>
  <si>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</si>
  <si>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</si>
  <si>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</si>
  <si>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</si>
  <si>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</si>
  <si>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</si>
  <si>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</si>
  <si>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</si>
  <si>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</si>
  <si>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</si>
  <si>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</si>
  <si>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</si>
  <si>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</si>
  <si>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</si>
  <si>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</si>
  <si>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</si>
  <si>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</si>
  <si>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</si>
  <si>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</si>
  <si>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</si>
  <si>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</si>
  <si>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</si>
  <si>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</si>
  <si>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</si>
  <si>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</si>
  <si>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</si>
  <si>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</si>
  <si>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</si>
  <si>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</si>
  <si>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</si>
  <si>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</si>
  <si>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</si>
  <si>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</si>
  <si>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</si>
  <si>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</si>
  <si>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</si>
  <si>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</si>
  <si>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</si>
  <si>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</si>
  <si>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</si>
  <si>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</si>
  <si>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</si>
  <si>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</si>
  <si>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</si>
  <si>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</si>
  <si>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</si>
  <si>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</si>
  <si>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</si>
  <si>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</si>
  <si>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</si>
  <si>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</si>
  <si>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</si>
  <si>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</si>
  <si>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</si>
  <si>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</si>
  <si>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</si>
  <si>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</si>
  <si>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</si>
  <si>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</si>
  <si>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</si>
  <si>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</si>
  <si>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</si>
  <si>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</si>
  <si>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</si>
  <si>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</si>
  <si>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</si>
  <si>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</si>
  <si>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</si>
  <si>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</si>
  <si>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</si>
  <si>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</si>
  <si>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</si>
  <si>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</si>
  <si>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</si>
  <si>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</si>
  <si>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</si>
  <si>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</si>
  <si>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</si>
  <si>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</si>
  <si>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</si>
  <si>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</si>
  <si>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</si>
  <si>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</si>
  <si>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</si>
  <si>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</si>
  <si>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</si>
  <si>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</si>
  <si>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</si>
  <si>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</si>
  <si>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</si>
  <si>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</si>
  <si>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</si>
  <si>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</si>
  <si>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</si>
  <si>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</si>
  <si>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</si>
  <si>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</si>
  <si>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</si>
  <si>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</si>
  <si>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</si>
  <si>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</si>
  <si>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</si>
  <si>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</si>
  <si>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</si>
  <si>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</si>
  <si>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</si>
  <si>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</si>
  <si>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</si>
  <si>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</si>
  <si>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</si>
  <si>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</si>
  <si>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</si>
  <si>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</si>
  <si>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</si>
  <si>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</si>
  <si>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</si>
  <si>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</si>
  <si>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</si>
  <si>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</si>
  <si>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</si>
  <si>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</si>
  <si>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</si>
  <si>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</si>
  <si>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</si>
  <si>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</si>
  <si>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</si>
  <si>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</si>
  <si>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</si>
  <si>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</si>
  <si>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</si>
  <si>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</si>
  <si>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</si>
  <si>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</si>
  <si>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</si>
  <si>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</si>
  <si>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</si>
  <si>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</si>
  <si>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</si>
  <si>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</si>
  <si>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</si>
  <si>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</si>
  <si>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</si>
  <si>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</si>
  <si>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</si>
  <si>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</si>
  <si>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</si>
  <si>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</si>
  <si>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</si>
  <si>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</si>
  <si>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</si>
  <si>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</si>
  <si>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</si>
  <si>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</si>
  <si>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</si>
  <si>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</si>
  <si>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</si>
  <si>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</si>
  <si>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</si>
  <si>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</si>
  <si>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</si>
  <si>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</si>
  <si>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</si>
  <si>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</si>
  <si>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</si>
  <si>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</si>
  <si>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</si>
  <si>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</si>
  <si>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</si>
  <si>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</si>
  <si>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</si>
  <si>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</si>
  <si>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</si>
  <si>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</si>
  <si>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</si>
  <si>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</si>
  <si>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</si>
  <si>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</si>
  <si>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</si>
  <si>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</si>
  <si>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</si>
  <si>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</si>
  <si>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</si>
  <si>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</si>
  <si>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</si>
  <si>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</si>
  <si>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</si>
  <si>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</si>
  <si>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</si>
  <si>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</si>
  <si>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</si>
  <si>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</si>
  <si>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</si>
  <si>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</si>
  <si>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</si>
  <si>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</si>
  <si>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</si>
  <si>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</si>
  <si>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</si>
  <si>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</si>
  <si>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</si>
  <si>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</si>
  <si>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</si>
  <si>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</si>
  <si>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</si>
  <si>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</si>
  <si>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</si>
  <si>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</si>
  <si>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</si>
  <si>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</si>
  <si>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</si>
  <si>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</si>
  <si>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</si>
  <si>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</si>
  <si>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</si>
  <si>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</si>
  <si>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</si>
  <si>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</si>
  <si>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</si>
  <si>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</si>
  <si>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</si>
  <si>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</si>
  <si>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</si>
  <si>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</si>
  <si>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</si>
  <si>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</si>
  <si>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</si>
  <si>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</si>
  <si>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</si>
  <si>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</si>
  <si>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</si>
  <si>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</si>
  <si>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</si>
  <si>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</si>
  <si>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</si>
  <si>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</si>
  <si>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</si>
  <si>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</si>
  <si>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</si>
  <si>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</si>
  <si>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</si>
  <si>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</si>
  <si>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</si>
  <si>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</si>
  <si>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</si>
  <si>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</si>
  <si>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</si>
  <si>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</si>
  <si>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</si>
  <si>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</si>
  <si>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</si>
  <si>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</si>
  <si>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</si>
  <si>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</si>
  <si>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</si>
  <si>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</si>
  <si>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</si>
  <si>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</si>
  <si>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</si>
  <si>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</si>
  <si>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</si>
  <si>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</si>
  <si>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</si>
  <si>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</si>
  <si>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</si>
  <si>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</si>
  <si>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</si>
  <si>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</si>
  <si>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</si>
  <si>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</si>
  <si>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</si>
  <si>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</si>
  <si>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</si>
  <si>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</si>
  <si>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</si>
  <si>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</si>
  <si>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</si>
  <si>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</si>
  <si>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</si>
  <si>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</si>
  <si>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</si>
  <si>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</si>
  <si>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</si>
  <si>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</si>
  <si>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</si>
  <si>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</si>
  <si>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</si>
  <si>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</si>
  <si>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</si>
  <si>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</si>
  <si>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</si>
  <si>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</si>
  <si>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</si>
  <si>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</si>
  <si>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</si>
  <si>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</si>
  <si>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</si>
  <si>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</si>
  <si>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</si>
  <si>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</si>
  <si>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</si>
  <si>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</si>
  <si>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</si>
  <si>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</si>
  <si>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</si>
  <si>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</si>
  <si>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</si>
  <si>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</si>
  <si>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</si>
  <si>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</si>
  <si>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</si>
  <si>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</si>
  <si>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</si>
  <si>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</si>
  <si>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</si>
  <si>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</si>
  <si>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</si>
  <si>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</si>
  <si>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</si>
  <si>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</si>
  <si>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</si>
  <si>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</si>
  <si>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</si>
  <si>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</si>
  <si>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</si>
  <si>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</si>
  <si>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</si>
  <si>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</si>
  <si>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</si>
  <si>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</si>
  <si>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</si>
  <si>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</si>
  <si>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</si>
  <si>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</si>
  <si>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</si>
  <si>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</si>
  <si>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</si>
  <si>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</si>
  <si>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</si>
  <si>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</si>
  <si>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</si>
  <si>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</si>
  <si>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</si>
  <si>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</si>
  <si>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</si>
  <si>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</si>
  <si>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</si>
  <si>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</si>
  <si>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</si>
  <si>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</si>
  <si>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</si>
  <si>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</si>
  <si>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</si>
  <si>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</si>
  <si>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</si>
  <si>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</si>
  <si>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</si>
  <si>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</si>
  <si>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</si>
  <si>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</si>
  <si>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</si>
  <si>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</si>
  <si>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</si>
  <si>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</si>
  <si>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</si>
  <si>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</si>
  <si>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</si>
  <si>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</si>
  <si>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</si>
  <si>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</si>
  <si>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</si>
  <si>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</si>
  <si>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</si>
  <si>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</si>
  <si>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</si>
  <si>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</si>
  <si>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</si>
  <si>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</si>
  <si>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</si>
  <si>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</si>
  <si>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</si>
  <si>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</si>
  <si>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</si>
  <si>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</si>
  <si>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</si>
  <si>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</si>
  <si>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</si>
  <si>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</si>
  <si>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</si>
  <si>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</si>
  <si>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</si>
  <si>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</si>
  <si>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</si>
  <si>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</si>
  <si>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</si>
  <si>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</si>
  <si>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</si>
  <si>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</si>
  <si>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</si>
  <si>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</si>
  <si>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</si>
  <si>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</si>
  <si>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</si>
  <si>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</si>
  <si>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</si>
  <si>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</si>
  <si>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</si>
  <si>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</si>
  <si>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</si>
  <si>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</si>
  <si>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</si>
  <si>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</si>
  <si>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</si>
  <si>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</si>
  <si>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</si>
  <si>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</si>
  <si>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</si>
  <si>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</si>
  <si>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</si>
  <si>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</si>
  <si>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</si>
  <si>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</si>
  <si>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</si>
  <si>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</si>
  <si>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</si>
  <si>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</si>
  <si>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</si>
  <si>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</si>
  <si>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</si>
  <si>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</si>
  <si>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</si>
  <si>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</si>
  <si>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</si>
  <si>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</si>
  <si>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</si>
  <si>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</si>
  <si>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</si>
  <si>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</si>
  <si>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</si>
  <si>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</si>
  <si>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</si>
  <si>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</si>
  <si>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</si>
  <si>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</si>
  <si>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</si>
  <si>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</si>
  <si>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</si>
  <si>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</si>
  <si>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</si>
  <si>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</si>
  <si>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</si>
  <si>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</si>
  <si>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</si>
  <si>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</si>
  <si>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</si>
  <si>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</si>
  <si>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</si>
  <si>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</si>
  <si>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</si>
  <si>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</si>
  <si>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</si>
  <si>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</si>
  <si>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</si>
  <si>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</si>
  <si>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</si>
  <si>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</si>
  <si>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</si>
  <si>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</si>
  <si>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</si>
  <si>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</si>
  <si>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</si>
  <si>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</si>
  <si>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</si>
  <si>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</si>
  <si>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</si>
  <si>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</si>
  <si>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</si>
  <si>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</si>
  <si>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</si>
  <si>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</si>
  <si>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</si>
  <si>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</si>
  <si>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</si>
  <si>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</si>
  <si>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</si>
  <si>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</si>
  <si>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</si>
  <si>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</si>
  <si>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</si>
  <si>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</si>
  <si>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</si>
  <si>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</si>
  <si>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</si>
  <si>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</si>
  <si>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</si>
  <si>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</si>
  <si>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</si>
  <si>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</si>
  <si>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</si>
  <si>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</si>
  <si>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</si>
  <si>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</si>
  <si>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</si>
  <si>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</si>
  <si>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</si>
  <si>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</si>
  <si>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</si>
  <si>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</si>
  <si>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</si>
  <si>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</si>
  <si>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</si>
  <si>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</si>
  <si>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</si>
  <si>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</si>
  <si>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</si>
  <si>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</si>
  <si>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</si>
  <si>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</si>
  <si>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</si>
  <si>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</si>
  <si>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</si>
  <si>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</si>
  <si>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</si>
  <si>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</si>
  <si>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</si>
  <si>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</si>
  <si>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</si>
  <si>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</si>
  <si>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</si>
  <si>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</si>
  <si>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</si>
  <si>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</si>
  <si>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</si>
  <si>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</si>
  <si>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</si>
  <si>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</si>
  <si>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</si>
  <si>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</si>
  <si>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</si>
  <si>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</si>
  <si>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</si>
  <si>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</si>
  <si>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</si>
  <si>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</si>
  <si>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</si>
  <si>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</si>
  <si>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</si>
  <si>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</si>
  <si>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</si>
  <si>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</si>
  <si>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</si>
  <si>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</si>
  <si>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</si>
  <si>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</si>
  <si>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</si>
  <si>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</si>
  <si>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</si>
  <si>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</si>
  <si>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</si>
  <si>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</si>
  <si>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</si>
  <si>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</si>
  <si>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</si>
  <si>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</si>
  <si>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</si>
  <si>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</si>
  <si>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</si>
  <si>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</si>
  <si>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</si>
  <si>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</si>
  <si>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</si>
  <si>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</si>
  <si>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</si>
  <si>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</si>
  <si>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</si>
  <si>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</si>
  <si>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</si>
  <si>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</si>
  <si>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</si>
  <si>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</si>
  <si>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</si>
  <si>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</si>
  <si>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</si>
  <si>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</si>
  <si>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</si>
  <si>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</si>
  <si>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</si>
  <si>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</si>
  <si>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</si>
  <si>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</si>
  <si>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</si>
  <si>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</si>
  <si>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</si>
  <si>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</si>
  <si>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</si>
  <si>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</si>
  <si>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</si>
  <si>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</si>
  <si>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</si>
  <si>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</si>
  <si>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</si>
  <si>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</si>
  <si>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</si>
  <si>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</si>
  <si>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</si>
  <si>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</si>
  <si>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</si>
  <si>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</si>
  <si>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</si>
  <si>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</si>
  <si>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</si>
  <si>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</si>
  <si>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</si>
  <si>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</si>
  <si>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</si>
  <si>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</si>
  <si>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</si>
  <si>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</si>
  <si>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</si>
  <si>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</si>
  <si>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</si>
  <si>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</si>
  <si>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</si>
  <si>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</si>
  <si>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</si>
  <si>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</si>
  <si>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</si>
  <si>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</si>
  <si>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</si>
  <si>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</si>
  <si>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</si>
  <si>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</si>
  <si>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</si>
  <si>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</si>
  <si>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</si>
  <si>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</si>
  <si>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</si>
  <si>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</si>
  <si>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</si>
  <si>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</si>
  <si>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</si>
  <si>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</si>
  <si>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</si>
  <si>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</si>
  <si>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</si>
  <si>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</si>
  <si>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</si>
  <si>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</si>
  <si>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</si>
  <si>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</si>
  <si>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</si>
  <si>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</si>
  <si>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</si>
  <si>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</si>
  <si>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</si>
  <si>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</si>
  <si>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</si>
  <si>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</si>
  <si>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</si>
  <si>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</si>
  <si>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</si>
  <si>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</si>
  <si>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</si>
  <si>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</si>
  <si>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</si>
  <si>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</si>
  <si>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</si>
  <si>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</si>
  <si>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</si>
  <si>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</si>
  <si>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</si>
  <si>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</si>
  <si>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</si>
  <si>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</si>
  <si>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</si>
  <si>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</si>
  <si>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</si>
  <si>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</si>
  <si>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</si>
  <si>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</si>
  <si>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</si>
  <si>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</si>
  <si>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</si>
  <si>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</si>
  <si>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</si>
  <si>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</si>
  <si>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</si>
  <si>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</si>
  <si>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</si>
  <si>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</si>
  <si>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</si>
  <si>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</si>
  <si>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</si>
  <si>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</si>
  <si>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</si>
  <si>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</si>
  <si>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</si>
  <si>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</si>
  <si>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</si>
  <si>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</si>
  <si>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</si>
  <si>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</si>
  <si>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</si>
  <si>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</si>
  <si>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</si>
  <si>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</si>
  <si>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</si>
  <si>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</si>
  <si>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</si>
  <si>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</si>
  <si>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</si>
  <si>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</si>
  <si>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</si>
  <si>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</si>
  <si>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</si>
  <si>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</si>
  <si>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</si>
  <si>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</si>
  <si>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</si>
  <si>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</si>
  <si>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</si>
  <si>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</si>
  <si>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</si>
  <si>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</si>
  <si>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</si>
  <si>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</si>
  <si>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</si>
  <si>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</si>
  <si>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</si>
  <si>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</si>
  <si>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</si>
  <si>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</si>
  <si>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</si>
  <si>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</si>
  <si>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</si>
  <si>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</si>
  <si>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</si>
  <si>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</si>
  <si>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</si>
  <si>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</si>
  <si>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</si>
  <si>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</si>
  <si>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</si>
  <si>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</si>
  <si>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</si>
  <si>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</si>
  <si>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</si>
  <si>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</si>
  <si>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</si>
  <si>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</si>
  <si>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</si>
  <si>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</si>
  <si>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</si>
  <si>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</si>
  <si>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</si>
  <si>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</si>
  <si>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</si>
  <si>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</si>
  <si>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</si>
  <si>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</si>
  <si>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</si>
  <si>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</si>
  <si>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</si>
  <si>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</si>
  <si>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</si>
  <si>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</si>
  <si>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</si>
  <si>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</si>
  <si>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</si>
  <si>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</si>
  <si>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</si>
  <si>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</si>
  <si>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</si>
  <si>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</si>
  <si>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</si>
  <si>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</si>
  <si>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</si>
  <si>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</si>
  <si>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</si>
  <si>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</si>
  <si>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</si>
  <si>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</si>
  <si>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</si>
  <si>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</si>
  <si>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</si>
  <si>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</si>
  <si>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</si>
  <si>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</si>
  <si>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</si>
  <si>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</si>
  <si>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</si>
  <si>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</si>
  <si>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</si>
  <si>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</si>
  <si>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</si>
  <si>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</si>
  <si>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</si>
  <si>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</si>
  <si>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</si>
  <si>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</si>
  <si>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</si>
  <si>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</si>
  <si>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</si>
  <si>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</si>
  <si>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</si>
  <si>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</si>
  <si>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</si>
  <si>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</si>
  <si>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</si>
  <si>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</si>
  <si>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</si>
  <si>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</si>
  <si>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</si>
  <si>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</si>
  <si>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</si>
  <si>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</si>
  <si>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</si>
  <si>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</si>
  <si>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</si>
  <si>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</si>
  <si>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</si>
  <si>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</si>
  <si>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</si>
  <si>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</si>
  <si>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</si>
  <si>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</si>
  <si>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</si>
  <si>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</si>
  <si>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</si>
  <si>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</si>
  <si>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</si>
  <si>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</si>
  <si>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</si>
  <si>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</si>
  <si>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</si>
  <si>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</si>
  <si>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</si>
  <si>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</si>
  <si>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</si>
  <si>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</si>
  <si>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</si>
  <si>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</si>
  <si>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</si>
  <si>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</si>
  <si>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</si>
  <si>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</si>
  <si>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</si>
  <si>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</si>
  <si>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</si>
  <si>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</si>
  <si>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</si>
  <si>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</si>
  <si>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</si>
  <si>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</si>
  <si>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</si>
  <si>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</si>
  <si>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</si>
  <si>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</si>
  <si>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</si>
  <si>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</si>
  <si>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</si>
  <si>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</si>
  <si>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</si>
  <si>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</si>
  <si>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</si>
  <si>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</si>
  <si>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</si>
  <si>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</si>
  <si>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</si>
  <si>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</si>
  <si>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</si>
  <si>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</si>
  <si>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</si>
  <si>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</si>
  <si>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</si>
  <si>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</si>
  <si>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</si>
  <si>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</si>
  <si>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</si>
  <si>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</si>
  <si>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</si>
  <si>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</si>
  <si>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</si>
  <si>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</si>
  <si>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</si>
  <si>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</si>
  <si>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</si>
  <si>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</si>
  <si>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</si>
  <si>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</si>
  <si>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</si>
  <si>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</si>
  <si>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</si>
  <si>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</si>
  <si>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</si>
  <si>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</si>
  <si>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</si>
  <si>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</si>
  <si>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</si>
  <si>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</si>
  <si>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</si>
  <si>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</si>
  <si>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</si>
  <si>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</si>
  <si>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</si>
  <si>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</si>
  <si>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</si>
  <si>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</si>
  <si>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</si>
  <si>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</si>
  <si>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</si>
  <si>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</si>
  <si>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</si>
  <si>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</si>
  <si>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</si>
  <si>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</si>
  <si>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</si>
  <si>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</si>
  <si>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</si>
  <si>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</si>
  <si>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</si>
  <si>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</si>
  <si>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</si>
  <si>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</si>
  <si>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</si>
  <si>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</si>
  <si>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</si>
  <si>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</si>
  <si>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</si>
  <si>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</si>
  <si>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</si>
  <si>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</si>
  <si>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</si>
  <si>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</si>
  <si>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</si>
  <si>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</si>
  <si>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</si>
  <si>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</si>
  <si>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</si>
  <si>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</si>
  <si>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</si>
  <si>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</si>
  <si>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</si>
  <si>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</si>
  <si>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</si>
  <si>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</si>
  <si>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</si>
  <si>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</si>
  <si>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</si>
  <si>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</si>
  <si>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</si>
  <si>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</si>
  <si>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</si>
  <si>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</si>
  <si>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</si>
  <si>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</si>
  <si>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</si>
  <si>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</si>
  <si>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</si>
  <si>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</si>
  <si>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</si>
  <si>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</si>
  <si>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</si>
  <si>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</si>
  <si>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</si>
  <si>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</si>
  <si>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</si>
  <si>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</si>
  <si>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</si>
  <si>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</si>
  <si>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</si>
  <si>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</si>
  <si>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</si>
  <si>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</si>
  <si>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</si>
  <si>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</si>
  <si>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</si>
  <si>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</si>
  <si>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</si>
  <si>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</si>
  <si>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</si>
  <si>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</si>
  <si>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</si>
  <si>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</si>
  <si>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</si>
  <si>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</si>
  <si>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</si>
  <si>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</si>
  <si>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</si>
  <si>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</si>
  <si>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</si>
  <si>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</si>
  <si>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</si>
  <si>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</si>
  <si>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</si>
  <si>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</si>
  <si>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</si>
  <si>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</si>
  <si>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</si>
  <si>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</si>
  <si>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</si>
  <si>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</si>
  <si>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</si>
  <si>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</si>
  <si>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</si>
  <si>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</si>
  <si>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</si>
  <si>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</si>
  <si>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</si>
  <si>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</si>
  <si>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</si>
  <si>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</si>
  <si>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</si>
  <si>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</si>
  <si>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</si>
  <si>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</si>
  <si>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</si>
  <si>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</si>
  <si>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</si>
  <si>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</si>
  <si>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</si>
  <si>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</si>
  <si>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</si>
  <si>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</si>
  <si>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</si>
  <si>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</si>
  <si>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</si>
  <si>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</si>
  <si>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</si>
  <si>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</si>
  <si>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</si>
  <si>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</si>
  <si>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</si>
  <si>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</si>
  <si>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</si>
  <si>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</si>
  <si>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</si>
  <si>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</si>
  <si>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</si>
  <si>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</si>
  <si>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</si>
  <si>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</si>
  <si>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</si>
  <si>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</si>
  <si>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</si>
  <si>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</si>
  <si>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</si>
  <si>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</si>
  <si>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</si>
  <si>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</si>
  <si>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</si>
  <si>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</si>
  <si>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</si>
  <si>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</si>
  <si>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</si>
  <si>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</si>
  <si>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</si>
  <si>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</si>
  <si>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</si>
  <si>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</si>
  <si>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</si>
  <si>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</si>
  <si>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</si>
  <si>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</si>
  <si>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</si>
  <si>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</si>
  <si>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</si>
  <si>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</si>
  <si>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</si>
  <si>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</si>
  <si>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</si>
  <si>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</si>
  <si>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</si>
  <si>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</si>
  <si>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</si>
  <si>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</si>
  <si>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</si>
  <si>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</si>
  <si>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</si>
  <si>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</si>
  <si>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</si>
  <si>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</si>
  <si>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</si>
  <si>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</si>
  <si>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</si>
  <si>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</si>
  <si>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</si>
  <si>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</si>
  <si>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</si>
  <si>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</si>
  <si>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</si>
  <si>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</si>
  <si>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</si>
  <si>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</si>
  <si>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</si>
  <si>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</si>
  <si>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</si>
  <si>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</si>
  <si>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</si>
  <si>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</si>
  <si>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</si>
  <si>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</si>
  <si>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</si>
  <si>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</si>
  <si>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</si>
  <si>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</si>
  <si>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</si>
  <si>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</si>
  <si>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</si>
  <si>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</si>
  <si>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</si>
  <si>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</si>
  <si>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</si>
  <si>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</si>
  <si>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</si>
  <si>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</si>
  <si>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</si>
  <si>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</si>
  <si>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</si>
  <si>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</si>
  <si>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</si>
  <si>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</si>
  <si>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</si>
  <si>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</si>
  <si>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</si>
  <si>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</si>
  <si>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</si>
  <si>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</si>
  <si>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</si>
  <si>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</si>
  <si>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</si>
  <si>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</si>
  <si>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</si>
  <si>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</si>
  <si>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</si>
  <si>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</si>
  <si>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</si>
  <si>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</si>
  <si>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</si>
  <si>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</si>
  <si>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</si>
  <si>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</si>
  <si>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</si>
  <si>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</si>
  <si>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</si>
  <si>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</si>
  <si>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</si>
  <si>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</si>
  <si>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</si>
  <si>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</si>
  <si>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</si>
  <si>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</si>
  <si>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</si>
  <si>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</si>
  <si>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</si>
  <si>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</si>
  <si>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</si>
  <si>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</si>
  <si>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</si>
  <si>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</si>
  <si>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</si>
  <si>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</si>
  <si>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</si>
  <si>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</si>
  <si>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</si>
  <si>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</si>
  <si>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</si>
  <si>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</si>
  <si>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</si>
  <si>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</si>
  <si>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</si>
  <si>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</si>
  <si>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</si>
  <si>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</si>
  <si>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</si>
  <si>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</si>
  <si>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</si>
  <si>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</si>
  <si>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</si>
  <si>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</si>
  <si>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</si>
  <si>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</si>
  <si>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</si>
  <si>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</si>
  <si>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</si>
  <si>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</si>
  <si>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</si>
  <si>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</si>
  <si>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</si>
  <si>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</si>
  <si>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</si>
  <si>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</si>
  <si>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</si>
  <si>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</si>
  <si>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</si>
  <si>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</si>
  <si>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</si>
  <si>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</si>
  <si>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</si>
  <si>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</si>
  <si>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</si>
  <si>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</si>
  <si>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</si>
  <si>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</si>
  <si>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</si>
  <si>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</si>
  <si>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</si>
  <si>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</si>
  <si>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</si>
  <si>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</si>
  <si>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</si>
  <si>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</si>
  <si>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</si>
  <si>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</si>
  <si>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</si>
  <si>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</si>
  <si>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</si>
  <si>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</si>
  <si>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</si>
  <si>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</si>
  <si>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</si>
  <si>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</si>
  <si>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</si>
  <si>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</si>
  <si>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</si>
  <si>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</si>
  <si>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</si>
  <si>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</si>
  <si>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</si>
  <si>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</si>
  <si>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</si>
  <si>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</si>
  <si>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</si>
  <si>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</si>
  <si>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</si>
  <si>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</si>
  <si>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</si>
  <si>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</si>
  <si>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</si>
  <si>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</si>
  <si>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</si>
  <si>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</si>
  <si>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</si>
  <si>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</si>
  <si>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</si>
  <si>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</si>
  <si>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</si>
  <si>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</si>
  <si>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</si>
  <si>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</si>
  <si>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</si>
  <si>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</si>
  <si>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</si>
  <si>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</si>
  <si>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</si>
  <si>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</si>
  <si>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</si>
  <si>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</si>
  <si>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</si>
  <si>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</si>
  <si>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</si>
  <si>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</si>
  <si>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</si>
  <si>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</si>
  <si>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</si>
  <si>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</si>
  <si>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</si>
  <si>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</si>
  <si>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</si>
  <si>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</si>
  <si>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</si>
  <si>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</si>
  <si>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</si>
  <si>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</si>
  <si>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</si>
  <si>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</si>
  <si>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</si>
  <si>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</si>
  <si>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</si>
  <si>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</si>
  <si>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</si>
  <si>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</si>
  <si>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</si>
  <si>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</si>
  <si>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</si>
  <si>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</si>
  <si>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</si>
  <si>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</si>
  <si>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</si>
  <si>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</si>
  <si>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</si>
  <si>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</si>
  <si>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</si>
  <si>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</si>
  <si>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</si>
  <si>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</si>
  <si>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</si>
  <si>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</si>
  <si>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</si>
  <si>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</si>
  <si>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</si>
  <si>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</si>
  <si>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</si>
  <si>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</si>
  <si>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</si>
  <si>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</si>
  <si>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</si>
  <si>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</si>
  <si>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</si>
  <si>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</si>
  <si>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</si>
  <si>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</si>
  <si>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</si>
  <si>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</si>
  <si>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</si>
  <si>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</si>
  <si>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</si>
  <si>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</si>
  <si>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</si>
  <si>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</si>
  <si>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</si>
  <si>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</si>
  <si>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</si>
  <si>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</si>
  <si>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</si>
  <si>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</si>
  <si>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</si>
  <si>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</si>
  <si>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</si>
  <si>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</si>
  <si>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</si>
  <si>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</si>
  <si>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</si>
  <si>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</si>
  <si>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</si>
  <si>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</si>
  <si>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</si>
  <si>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</si>
  <si>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</si>
  <si>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</si>
  <si>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</si>
  <si>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</si>
  <si>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</si>
  <si>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</si>
  <si>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</si>
  <si>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</si>
  <si>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</si>
  <si>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</si>
  <si>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</si>
  <si>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</si>
  <si>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</si>
  <si>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</si>
  <si>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</si>
  <si>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</si>
  <si>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</si>
  <si>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</si>
  <si>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</si>
  <si>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</si>
  <si>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</si>
  <si>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</si>
  <si>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</si>
  <si>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</si>
  <si>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</si>
  <si>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</si>
  <si>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</si>
  <si>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</si>
  <si>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</si>
  <si>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</si>
  <si>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</si>
  <si>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</si>
  <si>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</si>
  <si>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</si>
  <si>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</si>
  <si>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</si>
  <si>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</si>
  <si>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</si>
  <si>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</si>
  <si>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</si>
  <si>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</si>
  <si>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</si>
  <si>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</si>
  <si>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</si>
  <si>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</si>
  <si>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</si>
  <si>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</si>
  <si>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</si>
  <si>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</si>
  <si>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</si>
  <si>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</si>
  <si>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</si>
  <si>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</si>
  <si>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</si>
  <si>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</si>
  <si>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</si>
  <si>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</si>
  <si>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</si>
  <si>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</si>
  <si>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</si>
  <si>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</si>
  <si>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</si>
  <si>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</si>
  <si>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</si>
  <si>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</si>
  <si>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</si>
  <si>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</si>
  <si>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</si>
  <si>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</si>
  <si>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</si>
  <si>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</si>
  <si>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</si>
  <si>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</si>
  <si>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</si>
  <si>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</si>
  <si>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</si>
  <si>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</si>
  <si>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</si>
  <si>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</si>
  <si>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</si>
  <si>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</si>
  <si>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</si>
  <si>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</si>
  <si>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</si>
  <si>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</si>
  <si>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</si>
  <si>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</si>
  <si>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</si>
  <si>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</si>
  <si>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</si>
  <si>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</si>
  <si>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</si>
  <si>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</si>
  <si>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</si>
  <si>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</si>
  <si>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</si>
  <si>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</si>
  <si>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</si>
  <si>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</si>
  <si>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</si>
  <si>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</si>
  <si>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</si>
  <si>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</si>
  <si>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</si>
  <si>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</si>
  <si>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</si>
  <si>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</si>
  <si>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</si>
  <si>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</si>
  <si>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</si>
  <si>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</si>
  <si>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</si>
  <si>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</si>
  <si>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</si>
  <si>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</si>
  <si>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</si>
  <si>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</si>
  <si>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</si>
  <si>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</si>
  <si>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</si>
  <si>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</si>
  <si>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</si>
  <si>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</si>
  <si>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</si>
  <si>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</si>
  <si>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</si>
  <si>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</si>
  <si>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</si>
  <si>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</si>
  <si>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</si>
  <si>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</si>
  <si>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</si>
  <si>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</si>
  <si>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</si>
  <si>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</si>
  <si>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</si>
  <si>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</si>
  <si>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</si>
  <si>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</si>
  <si>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</si>
  <si>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</si>
  <si>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</si>
  <si>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</si>
  <si>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</si>
  <si>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</si>
  <si>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</si>
  <si>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</si>
  <si>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</si>
  <si>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</si>
  <si>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</si>
  <si>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</si>
  <si>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</si>
  <si>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</si>
  <si>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</si>
  <si>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</si>
  <si>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</si>
  <si>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</si>
  <si>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</si>
  <si>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</si>
  <si>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</si>
  <si>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</si>
  <si>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</si>
  <si>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</si>
  <si>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</si>
  <si>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</si>
  <si>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</si>
  <si>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</si>
  <si>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</si>
  <si>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</si>
  <si>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</si>
  <si>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</si>
  <si>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</si>
  <si>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</si>
  <si>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</si>
  <si>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</si>
  <si>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</si>
  <si>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</si>
  <si>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</si>
  <si>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</si>
  <si>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</si>
  <si>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</si>
  <si>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</si>
  <si>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</si>
  <si>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</si>
  <si>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</si>
  <si>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</si>
  <si>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</si>
  <si>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</si>
  <si>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</si>
  <si>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</si>
  <si>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</si>
  <si>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</si>
  <si>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</si>
  <si>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</si>
  <si>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</si>
  <si>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</si>
  <si>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</si>
  <si>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</si>
  <si>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</si>
  <si>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</si>
  <si>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</si>
  <si>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</si>
  <si>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</si>
  <si>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</si>
  <si>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</si>
  <si>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</si>
  <si>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</si>
  <si>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</si>
  <si>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</si>
  <si>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</si>
  <si>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</si>
  <si>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</si>
  <si>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</si>
  <si>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</si>
  <si>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</si>
  <si>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</si>
  <si>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</si>
  <si>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</si>
  <si>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</si>
  <si>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</si>
  <si>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</si>
  <si>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</si>
  <si>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</si>
  <si>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</si>
  <si>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</si>
  <si>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</si>
  <si>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</si>
  <si>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</si>
  <si>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</si>
  <si>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</si>
  <si>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</si>
  <si>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</si>
  <si>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</si>
  <si>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</si>
  <si>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</si>
  <si>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</si>
  <si>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</si>
  <si>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</si>
  <si>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</si>
  <si>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</si>
  <si>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</si>
  <si>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</si>
  <si>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</si>
  <si>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</si>
  <si>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</si>
  <si>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</si>
  <si>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</si>
  <si>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</si>
  <si>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</si>
  <si>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</si>
  <si>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</si>
  <si>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</si>
  <si>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</si>
  <si>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</si>
  <si>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</si>
  <si>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</si>
  <si>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</si>
  <si>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</si>
  <si>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</si>
  <si>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</si>
  <si>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</si>
  <si>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</si>
  <si>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</si>
  <si>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</si>
  <si>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</si>
  <si>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</si>
  <si>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</si>
  <si>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</si>
  <si>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</si>
  <si>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</si>
  <si>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</si>
  <si>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</si>
  <si>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</si>
  <si>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</si>
  <si>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</si>
  <si>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</si>
  <si>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</si>
  <si>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</si>
  <si>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</si>
  <si>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</si>
  <si>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</si>
  <si>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</si>
  <si>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</si>
  <si>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</si>
  <si>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</si>
  <si>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</si>
  <si>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</si>
  <si>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</si>
  <si>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</si>
  <si>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</si>
  <si>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</si>
  <si>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</si>
  <si>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</si>
  <si>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</si>
  <si>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</si>
  <si>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</si>
  <si>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</si>
  <si>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</si>
  <si>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</si>
  <si>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</si>
  <si>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</si>
  <si>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</si>
  <si>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</si>
  <si>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</si>
  <si>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</si>
  <si>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</si>
  <si>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</si>
  <si>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</si>
  <si>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</si>
  <si>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</si>
  <si>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</si>
  <si>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</si>
  <si>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</si>
  <si>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</si>
  <si>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</si>
  <si>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</si>
  <si>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</si>
  <si>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</si>
  <si>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</si>
  <si>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</si>
  <si>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</si>
  <si>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</si>
  <si>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</si>
  <si>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</si>
  <si>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</si>
  <si>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</si>
  <si>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</si>
  <si>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</si>
  <si>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</si>
  <si>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</si>
  <si>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</si>
  <si>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</si>
  <si>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</si>
  <si>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</si>
  <si>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</si>
  <si>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</si>
  <si>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</si>
  <si>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</si>
  <si>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</si>
  <si>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</si>
  <si>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</si>
  <si>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</si>
  <si>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</si>
  <si>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</si>
  <si>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</si>
  <si>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</si>
  <si>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</si>
  <si>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</si>
  <si>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</si>
  <si>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</si>
  <si>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</si>
  <si>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</si>
  <si>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</si>
  <si>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</si>
  <si>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</si>
  <si>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</si>
  <si>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</si>
  <si>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</si>
  <si>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</si>
  <si>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</si>
  <si>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</si>
  <si>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</si>
  <si>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</si>
  <si>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</si>
  <si>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</si>
  <si>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</si>
  <si>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</si>
  <si>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</si>
  <si>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</si>
  <si>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</si>
  <si>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</si>
  <si>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</si>
  <si>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</si>
  <si>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</si>
  <si>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</si>
  <si>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</si>
  <si>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</si>
  <si>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</si>
  <si>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</si>
  <si>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</si>
  <si>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</si>
  <si>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</si>
  <si>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</si>
  <si>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</si>
  <si>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</si>
  <si>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</si>
  <si>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</si>
  <si>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</si>
  <si>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</si>
  <si>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</si>
  <si>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</si>
  <si>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</si>
  <si>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</si>
  <si>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</si>
  <si>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</si>
  <si>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</si>
  <si>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</si>
  <si>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</si>
  <si>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</si>
  <si>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</si>
  <si>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</si>
  <si>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</si>
  <si>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</si>
  <si>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</si>
  <si>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</si>
  <si>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</si>
  <si>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</si>
  <si>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</si>
  <si>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</si>
  <si>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</si>
  <si>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</si>
  <si>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</si>
  <si>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</si>
  <si>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</si>
  <si>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</si>
  <si>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</si>
  <si>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</si>
  <si>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</si>
  <si>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</si>
  <si>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</si>
  <si>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</si>
  <si>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</si>
  <si>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</si>
  <si>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</si>
  <si>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</si>
  <si>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</si>
  <si>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</si>
  <si>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</si>
  <si>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</si>
  <si>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</si>
  <si>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</si>
  <si>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</si>
  <si>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</si>
  <si>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</si>
  <si>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</si>
  <si>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</si>
  <si>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</si>
  <si>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</si>
  <si>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</si>
  <si>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</si>
  <si>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</si>
  <si>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</si>
  <si>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</si>
  <si>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</si>
  <si>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</si>
  <si>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</si>
  <si>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</si>
  <si>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</si>
  <si>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</si>
  <si>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</si>
  <si>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</si>
  <si>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</si>
  <si>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</si>
  <si>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</si>
  <si>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</si>
  <si>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</si>
  <si>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</si>
  <si>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</si>
  <si>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</si>
  <si>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</si>
  <si>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</si>
  <si>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</si>
  <si>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</si>
  <si>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</si>
  <si>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</si>
  <si>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</si>
  <si>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</si>
  <si>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</si>
  <si>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</si>
  <si>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</si>
  <si>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</si>
  <si>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</si>
  <si>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</si>
  <si>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</si>
  <si>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</si>
  <si>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</si>
  <si>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</si>
  <si>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</si>
  <si>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</si>
  <si>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</si>
  <si>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</si>
  <si>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</si>
  <si>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</si>
  <si>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</si>
  <si>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</si>
  <si>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</si>
  <si>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</si>
  <si>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</si>
  <si>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</si>
  <si>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</si>
  <si>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</si>
  <si>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</si>
  <si>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</si>
  <si>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</si>
  <si>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</si>
  <si>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</si>
  <si>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</si>
  <si>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</si>
  <si>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</si>
  <si>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</si>
  <si>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</si>
  <si>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</si>
  <si>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</si>
  <si>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</si>
  <si>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</si>
  <si>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</si>
  <si>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</si>
  <si>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</si>
  <si>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</si>
  <si>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</si>
  <si>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</si>
  <si>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</si>
  <si>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</si>
  <si>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</si>
  <si>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</si>
  <si>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</si>
  <si>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</si>
  <si>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</si>
  <si>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</si>
  <si>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</si>
  <si>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</si>
  <si>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</si>
  <si>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</si>
  <si>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</si>
  <si>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</si>
  <si>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</si>
  <si>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</si>
  <si>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</si>
  <si>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</si>
  <si>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</si>
  <si>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</si>
  <si>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</si>
  <si>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</si>
  <si>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</si>
  <si>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</si>
  <si>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</si>
  <si>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</si>
  <si>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</si>
  <si>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</si>
  <si>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</si>
  <si>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</si>
  <si>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</si>
  <si>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</si>
  <si>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</si>
  <si>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</si>
  <si>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</si>
  <si>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</si>
  <si>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</si>
  <si>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</si>
  <si>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</si>
  <si>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</si>
  <si>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</si>
  <si>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</si>
  <si>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</si>
  <si>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</si>
  <si>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</si>
  <si>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</si>
  <si>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</si>
  <si>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</si>
  <si>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</si>
  <si>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</si>
  <si>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</si>
  <si>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</si>
  <si>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</si>
  <si>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</si>
  <si>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</si>
  <si>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</si>
  <si>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</si>
  <si>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</si>
  <si>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</si>
  <si>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</si>
  <si>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</si>
  <si>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</si>
  <si>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</si>
  <si>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</si>
  <si>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</si>
  <si>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</si>
  <si>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</si>
  <si>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</si>
  <si>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</si>
  <si>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</si>
  <si>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</si>
  <si>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</si>
  <si>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</si>
  <si>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</si>
  <si>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</si>
  <si>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</si>
  <si>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</si>
  <si>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</si>
  <si>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</si>
  <si>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</si>
  <si>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</si>
  <si>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</si>
  <si>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</si>
  <si>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</si>
  <si>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</si>
  <si>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</si>
  <si>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</si>
  <si>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</si>
  <si>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</si>
  <si>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</si>
  <si>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</si>
  <si>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</si>
  <si>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</si>
  <si>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</si>
  <si>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</si>
  <si>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</si>
  <si>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</si>
  <si>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</si>
  <si>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</si>
  <si>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</si>
  <si>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</si>
  <si>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</si>
  <si>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</si>
  <si>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</si>
  <si>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</si>
  <si>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</si>
  <si>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</si>
  <si>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</si>
  <si>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</si>
  <si>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</si>
  <si>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</si>
  <si>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</si>
  <si>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</si>
  <si>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</si>
  <si>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</si>
  <si>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</si>
  <si>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</si>
  <si>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</si>
  <si>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</si>
  <si>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</si>
  <si>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</si>
  <si>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</si>
  <si>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</si>
  <si>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</si>
  <si>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</si>
  <si>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</si>
  <si>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</si>
  <si>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</si>
  <si>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</si>
  <si>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</si>
  <si>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</si>
  <si>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</si>
  <si>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</si>
  <si>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</si>
  <si>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</si>
  <si>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</si>
  <si>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</si>
  <si>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</si>
  <si>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</si>
  <si>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</si>
  <si>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</si>
  <si>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</si>
  <si>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</si>
  <si>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</si>
  <si>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</si>
  <si>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</si>
  <si>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</si>
  <si>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</si>
  <si>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</si>
  <si>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</si>
  <si>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</si>
  <si>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</si>
  <si>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</si>
  <si>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</si>
  <si>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</si>
  <si>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</si>
  <si>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</si>
  <si>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</si>
  <si>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</si>
  <si>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</si>
  <si>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</si>
  <si>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</si>
  <si>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</si>
  <si>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</si>
  <si>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</si>
  <si>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</si>
  <si>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</si>
  <si>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</si>
  <si>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</si>
  <si>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</si>
  <si>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</si>
  <si>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</si>
  <si>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</si>
  <si>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</si>
  <si>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</si>
  <si>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</si>
  <si>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</si>
  <si>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</si>
  <si>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</si>
  <si>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</si>
  <si>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</si>
  <si>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</si>
  <si>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</si>
  <si>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</si>
  <si>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</si>
  <si>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</si>
  <si>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</si>
  <si>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</si>
  <si>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</si>
  <si>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</si>
  <si>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</si>
  <si>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</si>
  <si>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</si>
  <si>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</si>
  <si>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</si>
  <si>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</si>
  <si>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</si>
  <si>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</si>
  <si>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</si>
  <si>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</si>
  <si>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</si>
  <si>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</si>
  <si>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</si>
  <si>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</si>
  <si>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</si>
  <si>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</si>
  <si>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</si>
  <si>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</si>
  <si>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</si>
  <si>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</si>
  <si>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</si>
  <si>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</si>
  <si>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</si>
  <si>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</si>
  <si>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</si>
  <si>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</si>
  <si>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</si>
  <si>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</si>
  <si>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</si>
  <si>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</si>
  <si>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</si>
  <si>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</si>
  <si>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</si>
  <si>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</si>
  <si>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</si>
  <si>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</si>
  <si>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</si>
  <si>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</si>
  <si>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</si>
  <si>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</si>
  <si>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</si>
  <si>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</si>
  <si>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</si>
  <si>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</si>
  <si>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</si>
  <si>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</si>
  <si>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</si>
  <si>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</si>
  <si>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</si>
  <si>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</si>
  <si>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</si>
  <si>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</si>
  <si>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</si>
  <si>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</si>
  <si>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</si>
  <si>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</si>
  <si>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</si>
  <si>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</si>
  <si>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</si>
  <si>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</si>
  <si>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</si>
  <si>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</si>
  <si>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</si>
  <si>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</si>
  <si>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</si>
  <si>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</si>
  <si>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</si>
  <si>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</si>
  <si>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</si>
  <si>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</si>
  <si>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</si>
  <si>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</si>
  <si>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</si>
  <si>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</si>
  <si>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</si>
  <si>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</si>
  <si>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</si>
  <si>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</si>
  <si>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</si>
  <si>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</si>
  <si>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</si>
  <si>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</si>
  <si>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</si>
  <si>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</si>
  <si>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</si>
  <si>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</si>
  <si>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</si>
  <si>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</si>
  <si>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</si>
  <si>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</si>
  <si>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</si>
  <si>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</si>
  <si>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</si>
  <si>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</si>
  <si>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</si>
  <si>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</si>
  <si>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</si>
  <si>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</si>
  <si>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</si>
  <si>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</si>
  <si>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</si>
  <si>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</si>
  <si>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</si>
  <si>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</si>
  <si>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</si>
  <si>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</si>
  <si>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</si>
  <si>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</si>
  <si>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</si>
  <si>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</si>
  <si>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</si>
  <si>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</si>
  <si>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</si>
  <si>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</si>
  <si>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</si>
  <si>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</si>
  <si>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</si>
  <si>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</si>
  <si>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</si>
  <si>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</si>
  <si>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</si>
  <si>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</si>
  <si>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</si>
  <si>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</si>
  <si>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</si>
  <si>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</si>
  <si>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</si>
  <si>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</si>
  <si>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</si>
  <si>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</si>
  <si>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</si>
  <si>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</si>
  <si>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</si>
  <si>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</si>
  <si>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</si>
  <si>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</si>
  <si>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</si>
  <si>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</si>
  <si>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</si>
  <si>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</si>
  <si>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</si>
  <si>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</si>
  <si>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</si>
  <si>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</si>
  <si>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</si>
  <si>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</si>
  <si>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</si>
  <si>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</si>
  <si>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</si>
  <si>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</si>
  <si>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</si>
  <si>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</si>
  <si>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</si>
  <si>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</si>
  <si>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</si>
  <si>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</si>
  <si>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</si>
  <si>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</si>
  <si>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</si>
  <si>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</si>
  <si>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</si>
  <si>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</si>
  <si>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</si>
  <si>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</si>
  <si>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</si>
  <si>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</si>
  <si>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</si>
  <si>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</si>
  <si>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</si>
  <si>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</si>
  <si>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</si>
  <si>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</si>
  <si>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</si>
  <si>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</si>
  <si>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</si>
  <si>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</si>
  <si>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</si>
  <si>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</si>
  <si>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</si>
  <si>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</si>
  <si>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</si>
  <si>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</si>
  <si>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</si>
  <si>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</si>
  <si>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</si>
  <si>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</si>
  <si>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</si>
  <si>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</si>
  <si>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</si>
  <si>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</si>
  <si>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</si>
  <si>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</si>
  <si>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</si>
  <si>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</si>
  <si>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</si>
  <si>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</si>
  <si>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</si>
  <si>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</si>
  <si>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</si>
  <si>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</si>
  <si>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</si>
  <si>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</si>
  <si>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</si>
  <si>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</si>
  <si>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</si>
  <si>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</si>
  <si>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</si>
  <si>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</si>
  <si>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</si>
  <si>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</si>
  <si>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</si>
  <si>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</si>
  <si>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</si>
  <si>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</si>
  <si>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</si>
  <si>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</si>
  <si>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</si>
  <si>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</si>
  <si>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</si>
  <si>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</si>
  <si>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</si>
  <si>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</si>
  <si>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</si>
  <si>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</si>
  <si>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</si>
  <si>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</si>
  <si>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</si>
  <si>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</si>
  <si>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</si>
  <si>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</si>
  <si>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</si>
  <si>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</si>
  <si>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</si>
  <si>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</si>
  <si>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</si>
  <si>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</si>
  <si>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</si>
  <si>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</si>
  <si>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</si>
  <si>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</si>
  <si>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</si>
  <si>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</si>
  <si>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</si>
  <si>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</si>
  <si>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</si>
  <si>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</si>
  <si>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</si>
  <si>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</si>
  <si>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</si>
  <si>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</si>
  <si>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</si>
  <si>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</si>
  <si>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</si>
  <si>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</si>
  <si>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</si>
  <si>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</si>
  <si>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</si>
  <si>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</si>
  <si>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</si>
  <si>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</si>
  <si>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</si>
  <si>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</si>
  <si>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</si>
  <si>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</si>
  <si>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</si>
  <si>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</si>
  <si>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</si>
  <si>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</si>
  <si>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</si>
  <si>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</si>
  <si>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</si>
  <si>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</si>
  <si>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</si>
  <si>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</si>
  <si>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</si>
  <si>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</si>
  <si>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</si>
  <si>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</si>
  <si>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</si>
  <si>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</si>
  <si>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</si>
  <si>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</si>
  <si>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</si>
  <si>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</si>
  <si>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</si>
  <si>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</si>
  <si>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</si>
  <si>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</si>
  <si>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</si>
  <si>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</si>
  <si>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</si>
  <si>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</si>
  <si>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</si>
  <si>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</si>
  <si>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</si>
  <si>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</si>
  <si>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</si>
  <si>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</si>
  <si>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</si>
  <si>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</si>
  <si>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</si>
  <si>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</si>
  <si>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</si>
  <si>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</si>
  <si>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</si>
  <si>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</si>
  <si>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</si>
  <si>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</si>
  <si>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</si>
  <si>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</si>
  <si>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</si>
  <si>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</si>
  <si>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</si>
  <si>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</si>
  <si>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</si>
  <si>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</si>
  <si>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</si>
  <si>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</si>
  <si>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</si>
  <si>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</si>
  <si>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</si>
  <si>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</si>
  <si>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</si>
  <si>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</si>
  <si>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</si>
  <si>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</si>
  <si>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</si>
  <si>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</si>
  <si>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</si>
  <si>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</si>
  <si>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</si>
  <si>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</si>
  <si>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</si>
  <si>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</si>
  <si>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</si>
  <si>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</si>
  <si>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</si>
  <si>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</si>
  <si>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</si>
  <si>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</si>
  <si>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</si>
  <si>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</si>
  <si>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</si>
  <si>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</si>
  <si>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</si>
  <si>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</si>
  <si>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</si>
  <si>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</si>
  <si>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</si>
  <si>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</si>
  <si>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</si>
  <si>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</si>
  <si>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</si>
  <si>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</si>
  <si>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</si>
  <si>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</si>
  <si>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</si>
  <si>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</si>
  <si>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</si>
  <si>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</si>
  <si>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</si>
  <si>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</si>
  <si>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</si>
  <si>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</si>
  <si>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</si>
  <si>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</si>
  <si>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</si>
  <si>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</si>
  <si>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</si>
  <si>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</si>
  <si>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</si>
  <si>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</si>
  <si>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</si>
  <si>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</si>
  <si>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</si>
  <si>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</si>
  <si>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</si>
  <si>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</si>
  <si>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</si>
  <si>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</si>
  <si>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</si>
  <si>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</si>
  <si>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</si>
  <si>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</si>
  <si>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</si>
  <si>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</si>
  <si>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</si>
  <si>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</si>
  <si>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</si>
  <si>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</si>
  <si>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</si>
  <si>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</si>
  <si>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</si>
  <si>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</si>
  <si>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</si>
  <si>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</si>
  <si>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</si>
  <si>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</si>
  <si>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</si>
  <si>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</si>
  <si>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</si>
  <si>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</si>
  <si>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</si>
  <si>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</si>
  <si>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</si>
  <si>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</si>
  <si>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</si>
  <si>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</si>
  <si>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</si>
  <si>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</si>
  <si>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</si>
  <si>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</si>
  <si>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</si>
  <si>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</si>
  <si>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</si>
  <si>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</si>
  <si>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</si>
  <si>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</si>
  <si>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</si>
  <si>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</si>
  <si>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</si>
  <si>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</si>
  <si>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</si>
  <si>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</si>
  <si>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</si>
  <si>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</si>
  <si>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</si>
  <si>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</si>
  <si>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</si>
  <si>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</si>
  <si>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</si>
  <si>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</si>
  <si>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</si>
  <si>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</si>
  <si>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</si>
  <si>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</si>
  <si>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</si>
  <si>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</si>
  <si>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</si>
  <si>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</si>
  <si>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</si>
  <si>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</si>
  <si>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</si>
  <si>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</si>
  <si>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</si>
  <si>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</si>
  <si>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</si>
  <si>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</si>
  <si>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</si>
  <si>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</si>
  <si>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</si>
  <si>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</si>
  <si>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</si>
  <si>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</si>
  <si>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</si>
  <si>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</si>
  <si>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</si>
  <si>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</si>
  <si>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</si>
  <si>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</si>
  <si>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</si>
  <si>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</si>
  <si>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</si>
  <si>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</si>
  <si>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</si>
  <si>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</si>
  <si>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</si>
  <si>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</si>
  <si>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</si>
  <si>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</si>
  <si>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</si>
  <si>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</si>
  <si>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</si>
  <si>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</si>
  <si>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</si>
  <si>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</si>
  <si>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</si>
  <si>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</si>
  <si>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</si>
  <si>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</si>
  <si>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</si>
  <si>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</si>
  <si>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</si>
  <si>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</si>
  <si>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</si>
  <si>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</si>
  <si>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</si>
  <si>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</si>
  <si>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</si>
  <si>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</si>
  <si>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</si>
  <si>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</si>
  <si>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</si>
  <si>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</si>
  <si>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</si>
  <si>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</si>
  <si>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</si>
  <si>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</si>
  <si>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</si>
  <si>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</si>
  <si>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</si>
  <si>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</si>
  <si>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</si>
  <si>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</si>
  <si>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</si>
  <si>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</si>
  <si>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</si>
  <si>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</si>
  <si>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</si>
  <si>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</si>
  <si>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</si>
  <si>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</si>
  <si>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</si>
  <si>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</si>
  <si>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</si>
  <si>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</si>
  <si>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</si>
  <si>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</si>
  <si>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</si>
  <si>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</si>
  <si>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</si>
  <si>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</si>
  <si>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</si>
  <si>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</si>
  <si>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</si>
  <si>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</si>
  <si>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</si>
  <si>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</si>
  <si>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</si>
  <si>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</si>
  <si>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</si>
  <si>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</si>
  <si>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</si>
  <si>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</si>
  <si>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</si>
  <si>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</si>
  <si>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</si>
  <si>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</si>
  <si>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</si>
  <si>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</si>
  <si>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</si>
  <si>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</si>
  <si>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</si>
  <si>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</si>
  <si>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</si>
  <si>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</si>
  <si>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</si>
  <si>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</si>
  <si>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</si>
  <si>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</si>
  <si>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</si>
  <si>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</si>
  <si>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</si>
  <si>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</si>
  <si>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</si>
  <si>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</si>
  <si>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</si>
  <si>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</si>
  <si>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</si>
  <si>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</si>
  <si>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</si>
  <si>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</si>
  <si>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</si>
  <si>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</si>
  <si>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</si>
  <si>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</si>
  <si>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</si>
  <si>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</si>
  <si>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</si>
  <si>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</si>
  <si>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</si>
  <si>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</si>
  <si>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</si>
  <si>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</si>
  <si>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</si>
  <si>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</si>
  <si>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</si>
  <si>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</si>
  <si>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</si>
  <si>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</si>
  <si>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</si>
  <si>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</si>
  <si>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</si>
  <si>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</si>
  <si>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</si>
  <si>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</si>
  <si>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</si>
  <si>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</si>
  <si>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</si>
  <si>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</si>
  <si>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</si>
  <si>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</si>
  <si>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</si>
  <si>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</si>
  <si>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</si>
  <si>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</si>
  <si>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</si>
  <si>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</si>
  <si>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</si>
  <si>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</si>
  <si>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</si>
  <si>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</si>
  <si>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</si>
  <si>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</si>
  <si>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</si>
  <si>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</si>
  <si>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</si>
  <si>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</si>
  <si>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</si>
  <si>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</si>
  <si>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</si>
  <si>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</si>
  <si>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</si>
  <si>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</si>
  <si>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</si>
  <si>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</si>
  <si>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</si>
  <si>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</si>
  <si>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</si>
  <si>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</si>
  <si>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</si>
  <si>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</si>
  <si>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</si>
  <si>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</si>
  <si>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</si>
  <si>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</si>
  <si>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</si>
  <si>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</si>
  <si>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</si>
  <si>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</si>
  <si>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</si>
  <si>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</si>
  <si>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</si>
  <si>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</si>
  <si>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</si>
  <si>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</si>
  <si>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</si>
  <si>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</si>
  <si>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</si>
  <si>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</si>
  <si>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</si>
  <si>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</si>
  <si>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</si>
  <si>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</si>
  <si>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</si>
  <si>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</si>
  <si>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</si>
  <si>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</si>
  <si>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</si>
  <si>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</si>
  <si>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</si>
  <si>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</si>
  <si>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</si>
  <si>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</si>
  <si>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</si>
  <si>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</si>
  <si>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</si>
  <si>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</si>
  <si>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</si>
  <si>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</si>
  <si>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</si>
  <si>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</si>
  <si>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</si>
  <si>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</si>
  <si>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</si>
  <si>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</si>
  <si>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</si>
  <si>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</si>
  <si>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</si>
  <si>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</si>
  <si>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</si>
  <si>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</si>
  <si>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</si>
  <si>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</si>
  <si>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</si>
  <si>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</si>
  <si>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</si>
  <si>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</si>
  <si>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</si>
  <si>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</si>
  <si>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</si>
  <si>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</si>
  <si>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</si>
  <si>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</si>
  <si>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</si>
  <si>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</si>
  <si>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</si>
  <si>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</si>
  <si>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</si>
  <si>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</si>
  <si>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</si>
  <si>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</si>
  <si>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</si>
  <si>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</si>
  <si>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</si>
  <si>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</si>
  <si>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</si>
  <si>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</si>
  <si>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</si>
  <si>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</si>
  <si>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</si>
  <si>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</si>
  <si>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</si>
  <si>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</si>
  <si>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</si>
  <si>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</si>
  <si>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</si>
  <si>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</si>
  <si>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</si>
  <si>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</si>
  <si>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</si>
  <si>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</si>
  <si>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</si>
  <si>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</si>
  <si>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</si>
  <si>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</si>
  <si>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</si>
  <si>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</si>
  <si>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</si>
  <si>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</si>
  <si>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</si>
  <si>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</si>
  <si>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</si>
  <si>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</si>
  <si>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</si>
  <si>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</si>
  <si>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</si>
  <si>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</si>
  <si>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</si>
  <si>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</si>
  <si>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</si>
  <si>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</si>
  <si>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</si>
  <si>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</si>
  <si>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</si>
  <si>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</si>
  <si>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</si>
  <si>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</si>
  <si>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</si>
  <si>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</si>
  <si>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</si>
  <si>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</si>
  <si>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</si>
  <si>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</si>
  <si>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</si>
  <si>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</si>
  <si>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</si>
  <si>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</si>
  <si>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</si>
  <si>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</si>
  <si>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</si>
  <si>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</si>
  <si>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</si>
  <si>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</si>
  <si>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</si>
  <si>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</si>
  <si>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</si>
  <si>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</si>
  <si>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</si>
  <si>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</si>
  <si>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</si>
  <si>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</si>
  <si>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</si>
  <si>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</si>
  <si>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</si>
  <si>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</si>
  <si>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</si>
  <si>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</si>
  <si>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</si>
  <si>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</si>
  <si>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</si>
  <si>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</si>
  <si>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</si>
  <si>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</si>
  <si>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</si>
  <si>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</si>
  <si>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</si>
  <si>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</si>
  <si>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</si>
  <si>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</si>
  <si>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</si>
  <si>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</si>
  <si>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</si>
  <si>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</si>
  <si>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</si>
  <si>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</si>
  <si>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</si>
  <si>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</si>
  <si>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</si>
  <si>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</si>
  <si>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</si>
  <si>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</si>
  <si>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</si>
  <si>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</si>
  <si>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</si>
  <si>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</si>
  <si>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</si>
  <si>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</si>
  <si>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</si>
  <si>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</si>
  <si>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</si>
  <si>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</si>
  <si>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</si>
  <si>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</si>
  <si>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</si>
  <si>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</si>
  <si>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</si>
  <si>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</si>
  <si>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</si>
  <si>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</si>
  <si>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</si>
  <si>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</si>
  <si>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</si>
  <si>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</si>
  <si>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</si>
  <si>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</si>
  <si>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</si>
  <si>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</si>
  <si>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</si>
  <si>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</si>
  <si>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</si>
  <si>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</si>
  <si>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</si>
  <si>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</si>
  <si>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</si>
  <si>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</si>
  <si>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</si>
  <si>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</si>
  <si>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</si>
  <si>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</si>
  <si>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</si>
  <si>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</si>
  <si>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</si>
  <si>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</si>
  <si>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</si>
  <si>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</si>
  <si>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</si>
  <si>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</si>
  <si>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</si>
  <si>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</si>
  <si>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</si>
  <si>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</si>
  <si>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</si>
  <si>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</si>
  <si>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</si>
  <si>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</si>
  <si>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</si>
  <si>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</si>
  <si>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</si>
  <si>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</si>
  <si>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</si>
  <si>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</si>
  <si>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</si>
  <si>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</si>
  <si>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</si>
  <si>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</si>
  <si>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</si>
  <si>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</si>
  <si>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</si>
  <si>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</si>
  <si>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</si>
  <si>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</si>
  <si>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</si>
  <si>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</si>
  <si>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</si>
  <si>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</si>
  <si>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</si>
  <si>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</si>
  <si>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</si>
  <si>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</si>
  <si>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</si>
  <si>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</si>
  <si>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</si>
  <si>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</si>
  <si>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</si>
  <si>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</si>
  <si>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</si>
  <si>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</si>
  <si>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</si>
  <si>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</si>
  <si>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</si>
  <si>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</si>
  <si>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</si>
  <si>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</si>
  <si>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</si>
  <si>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</si>
  <si>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</si>
  <si>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</si>
  <si>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</si>
  <si>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</si>
  <si>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</si>
  <si>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</si>
  <si>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</si>
  <si>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</si>
  <si>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</si>
  <si>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</si>
  <si>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</si>
  <si>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</si>
  <si>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</si>
  <si>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</si>
  <si>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</si>
  <si>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</si>
  <si>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</si>
  <si>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</si>
  <si>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</si>
  <si>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</si>
  <si>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</si>
  <si>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</si>
  <si>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</si>
  <si>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</si>
  <si>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</si>
  <si>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</si>
  <si>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</si>
  <si>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</si>
  <si>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</si>
  <si>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</si>
  <si>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</si>
  <si>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</si>
  <si>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</si>
  <si>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</si>
  <si>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</si>
  <si>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</si>
  <si>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</si>
  <si>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</si>
  <si>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</si>
  <si>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</si>
  <si>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</si>
  <si>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</si>
  <si>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</si>
  <si>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</si>
  <si>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</si>
  <si>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</si>
  <si>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</si>
  <si>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</si>
  <si>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</si>
  <si>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</si>
  <si>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</si>
  <si>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</si>
  <si>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</si>
  <si>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</si>
  <si>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</si>
  <si>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</si>
  <si>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</si>
  <si>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</si>
  <si>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</si>
  <si>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</si>
  <si>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</si>
  <si>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</si>
  <si>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</si>
  <si>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</si>
  <si>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</si>
  <si>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</si>
  <si>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</si>
  <si>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</si>
  <si>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</si>
  <si>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</si>
  <si>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</si>
  <si>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</si>
  <si>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</si>
  <si>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</si>
  <si>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</si>
  <si>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</si>
  <si>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</si>
  <si>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</si>
  <si>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</si>
  <si>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</si>
  <si>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</si>
  <si>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</si>
  <si>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</si>
  <si>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</si>
  <si>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</si>
  <si>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</si>
  <si>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</si>
  <si>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</si>
  <si>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</si>
  <si>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</si>
  <si>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</si>
  <si>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</si>
  <si>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</si>
  <si>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</si>
  <si>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</si>
  <si>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</si>
  <si>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</si>
  <si>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</si>
  <si>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</si>
  <si>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</si>
  <si>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</si>
  <si>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</si>
  <si>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</si>
  <si>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</si>
  <si>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</si>
  <si>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</si>
  <si>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</si>
  <si>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</si>
  <si>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</si>
  <si>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</si>
  <si>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</si>
  <si>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</si>
  <si>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</si>
  <si>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</si>
  <si>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</si>
  <si>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</si>
  <si>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</si>
  <si>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</si>
  <si>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</si>
  <si>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</si>
  <si>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</si>
  <si>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</si>
  <si>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</si>
  <si>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</si>
  <si>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</si>
  <si>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</si>
  <si>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</si>
  <si>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</si>
  <si>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</si>
  <si>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</si>
  <si>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</si>
  <si>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</si>
  <si>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</si>
  <si>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</si>
  <si>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</si>
  <si>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</si>
  <si>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</si>
  <si>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</si>
  <si>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</si>
  <si>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</si>
  <si>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</si>
  <si>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</si>
  <si>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</si>
  <si>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</si>
  <si>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</si>
  <si>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</si>
  <si>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</si>
  <si>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</si>
  <si>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</si>
  <si>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</si>
  <si>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</si>
  <si>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</si>
  <si>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</si>
  <si>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</si>
  <si>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</si>
  <si>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</si>
  <si>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</si>
  <si>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</si>
  <si>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</si>
  <si>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</si>
  <si>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</si>
  <si>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</si>
  <si>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</si>
  <si>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</si>
  <si>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</si>
  <si>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</si>
  <si>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</si>
  <si>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</si>
  <si>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</si>
  <si>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</si>
  <si>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</si>
  <si>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</si>
  <si>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</si>
  <si>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</si>
  <si>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</si>
  <si>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</si>
  <si>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</si>
  <si>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</si>
  <si>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</si>
  <si>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</si>
  <si>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</si>
  <si>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</si>
  <si>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</si>
  <si>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</si>
  <si>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</si>
  <si>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</si>
  <si>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</si>
  <si>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</si>
  <si>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</si>
  <si>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</si>
  <si>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</si>
  <si>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</si>
  <si>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</si>
  <si>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</si>
  <si>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</si>
  <si>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</si>
  <si>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</si>
  <si>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</si>
  <si>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</si>
  <si>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</si>
  <si>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</si>
  <si>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</si>
  <si>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</si>
  <si>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</si>
  <si>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</si>
  <si>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</si>
  <si>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</si>
  <si>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</si>
  <si>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</si>
  <si>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</si>
  <si>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</si>
  <si>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</si>
  <si>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</si>
  <si>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</si>
  <si>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</si>
  <si>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</si>
  <si>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</si>
  <si>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</si>
  <si>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</si>
  <si>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</si>
  <si>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</si>
  <si>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</si>
  <si>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</si>
  <si>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</si>
  <si>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</si>
  <si>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</si>
  <si>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</si>
  <si>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</si>
  <si>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</si>
  <si>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</si>
  <si>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</si>
  <si>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</si>
  <si>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</si>
  <si>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</si>
  <si>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</si>
  <si>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</si>
  <si>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</si>
  <si>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</si>
  <si>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</si>
  <si>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</si>
  <si>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</si>
  <si>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</si>
  <si>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</si>
  <si>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</si>
  <si>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</si>
  <si>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</si>
  <si>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</si>
  <si>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</si>
  <si>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</si>
  <si>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</si>
  <si>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</si>
  <si>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</si>
  <si>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</si>
  <si>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</si>
  <si>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</si>
  <si>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</si>
  <si>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</si>
  <si>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</si>
  <si>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</si>
  <si>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</si>
  <si>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</si>
  <si>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</si>
  <si>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</si>
  <si>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</si>
  <si>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</si>
  <si>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</si>
  <si>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</si>
  <si>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</si>
  <si>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</si>
  <si>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</si>
  <si>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</si>
  <si>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</si>
  <si>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</si>
  <si>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</si>
  <si>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</si>
  <si>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</si>
  <si>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</si>
  <si>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</si>
  <si>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</si>
  <si>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</si>
  <si>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</si>
  <si>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</si>
  <si>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</si>
  <si>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</si>
  <si>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</si>
  <si>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</si>
  <si>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</si>
  <si>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</si>
  <si>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</si>
  <si>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</si>
  <si>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</si>
  <si>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</si>
  <si>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</si>
  <si>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</si>
  <si>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</si>
  <si>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</si>
  <si>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</si>
  <si>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</si>
  <si>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</si>
  <si>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</si>
  <si>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</si>
  <si>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</si>
  <si>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</si>
  <si>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</si>
  <si>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</si>
  <si>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</si>
  <si>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</si>
  <si>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</si>
  <si>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</si>
  <si>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</si>
  <si>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</si>
  <si>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</si>
  <si>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</si>
  <si>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</si>
  <si>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</si>
  <si>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</si>
  <si>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</si>
  <si>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</si>
  <si>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</si>
  <si>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</si>
  <si>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</si>
  <si>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</si>
  <si>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</si>
  <si>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</si>
  <si>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</si>
  <si>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</si>
  <si>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</si>
  <si>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</si>
  <si>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</si>
  <si>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</si>
  <si>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</si>
  <si>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</si>
  <si>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</si>
  <si>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</si>
  <si>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</si>
  <si>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</si>
  <si>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</si>
  <si>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</si>
  <si>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</si>
  <si>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</si>
  <si>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</si>
  <si>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</si>
  <si>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</si>
  <si>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</si>
  <si>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</si>
  <si>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</si>
  <si>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</si>
  <si>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</si>
  <si>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</si>
  <si>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</si>
  <si>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</si>
  <si>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</si>
  <si>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</si>
  <si>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</si>
  <si>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</si>
  <si>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</si>
  <si>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</si>
  <si>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</si>
  <si>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</si>
  <si>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</si>
  <si>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</si>
  <si>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</si>
  <si>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</si>
  <si>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</si>
  <si>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</si>
  <si>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</si>
  <si>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</si>
  <si>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</si>
  <si>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</si>
  <si>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</si>
  <si>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</si>
  <si>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</si>
  <si>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</si>
  <si>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</si>
  <si>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</si>
  <si>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</si>
  <si>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</si>
  <si>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</si>
  <si>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</si>
  <si>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</si>
  <si>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</si>
  <si>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</si>
  <si>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</si>
  <si>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</si>
  <si>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</si>
  <si>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</si>
  <si>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</si>
  <si>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</si>
  <si>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</si>
  <si>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</si>
  <si>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</si>
  <si>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</si>
  <si>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</si>
  <si>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</si>
  <si>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</si>
  <si>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</si>
  <si>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</si>
  <si>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</si>
  <si>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</si>
  <si>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</si>
  <si>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</si>
  <si>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</si>
  <si>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</si>
  <si>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</si>
  <si>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</si>
  <si>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</si>
  <si>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</si>
  <si>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</si>
  <si>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</si>
  <si>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</si>
  <si>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</si>
  <si>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</si>
  <si>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</si>
  <si>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</si>
  <si>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</si>
  <si>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</si>
  <si>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</si>
  <si>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</si>
  <si>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</si>
  <si>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</si>
  <si>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</si>
  <si>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</si>
  <si>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</si>
  <si>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</si>
  <si>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</si>
  <si>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</si>
  <si>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</si>
  <si>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</si>
  <si>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</si>
  <si>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</si>
  <si>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</si>
  <si>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</si>
  <si>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</si>
  <si>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</si>
  <si>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</si>
  <si>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</si>
  <si>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</si>
  <si>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</si>
  <si>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</si>
  <si>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</si>
  <si>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</si>
  <si>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</si>
  <si>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</si>
  <si>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</si>
  <si>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</si>
  <si>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</si>
  <si>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</si>
  <si>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</si>
  <si>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</si>
  <si>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</si>
  <si>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</si>
  <si>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</si>
  <si>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</si>
  <si>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</si>
  <si>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</si>
  <si>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</si>
  <si>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</si>
  <si>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</si>
  <si>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</si>
  <si>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</si>
  <si>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</si>
  <si>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</si>
  <si>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</si>
  <si>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</si>
  <si>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</si>
  <si>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</si>
  <si>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</si>
  <si>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</si>
  <si>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</si>
  <si>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</si>
  <si>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</si>
  <si>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</si>
  <si>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</si>
  <si>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</si>
  <si>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</si>
  <si>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</si>
  <si>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</si>
  <si>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</si>
  <si>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</si>
  <si>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</si>
  <si>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</si>
  <si>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</si>
  <si>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</si>
  <si>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</si>
  <si>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</si>
  <si>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</si>
  <si>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</si>
  <si>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</si>
  <si>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</si>
  <si>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</si>
  <si>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</si>
  <si>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</si>
  <si>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</si>
  <si>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</si>
  <si>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</si>
  <si>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</si>
  <si>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</si>
  <si>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</si>
  <si>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</si>
  <si>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</si>
  <si>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</si>
  <si>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</si>
  <si>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</si>
  <si>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</si>
  <si>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</si>
  <si>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</si>
  <si>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</si>
  <si>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</si>
  <si>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</si>
  <si>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</si>
  <si>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</si>
  <si>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</si>
  <si>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</si>
  <si>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</si>
  <si>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</si>
  <si>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</si>
  <si>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</si>
  <si>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</si>
  <si>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</si>
  <si>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</si>
  <si>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</si>
  <si>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</si>
  <si>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</si>
  <si>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</si>
  <si>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</si>
  <si>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</si>
  <si>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</si>
  <si>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</si>
  <si>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</si>
  <si>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</si>
  <si>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</si>
  <si>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</si>
  <si>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</si>
  <si>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</si>
  <si>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</si>
  <si>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</si>
  <si>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</si>
  <si>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</si>
  <si>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</si>
  <si>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</si>
  <si>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</si>
  <si>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</si>
  <si>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</si>
  <si>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</si>
  <si>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</si>
  <si>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</si>
  <si>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</si>
  <si>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</si>
  <si>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</si>
  <si>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</si>
  <si>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</si>
  <si>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</si>
  <si>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</si>
  <si>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</si>
  <si>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</si>
  <si>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</si>
  <si>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</si>
  <si>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</si>
  <si>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</si>
  <si>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</si>
  <si>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</si>
  <si>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</si>
  <si>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</si>
  <si>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</si>
  <si>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</si>
  <si>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</si>
  <si>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</si>
  <si>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</si>
  <si>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</si>
  <si>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</si>
  <si>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</si>
  <si>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</si>
  <si>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</si>
  <si>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</si>
  <si>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</si>
  <si>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</si>
  <si>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</si>
  <si>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</si>
  <si>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</si>
  <si>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</si>
  <si>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</si>
  <si>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</si>
  <si>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</si>
  <si>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</si>
  <si>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</si>
  <si>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</si>
  <si>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</si>
  <si>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</si>
  <si>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</si>
  <si>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</si>
  <si>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</si>
  <si>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</si>
  <si>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</si>
  <si>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</si>
  <si>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</si>
  <si>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</si>
  <si>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</si>
  <si>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</si>
  <si>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</si>
  <si>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</si>
  <si>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</si>
  <si>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</si>
  <si>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</si>
  <si>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</si>
  <si>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</si>
  <si>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</si>
  <si>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</si>
  <si>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</si>
  <si>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</si>
  <si>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</si>
  <si>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</si>
  <si>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</si>
  <si>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</si>
  <si>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</si>
  <si>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</si>
  <si>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</si>
  <si>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</si>
  <si>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</si>
  <si>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</si>
  <si>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</si>
  <si>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</si>
  <si>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</si>
  <si>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</si>
  <si>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</si>
  <si>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</si>
  <si>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</si>
  <si>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</si>
  <si>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</si>
  <si>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</si>
  <si>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</si>
  <si>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</si>
  <si>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</si>
  <si>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</si>
  <si>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</si>
  <si>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</si>
  <si>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</si>
  <si>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</si>
  <si>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</si>
  <si>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</si>
  <si>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</si>
  <si>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</si>
  <si>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</si>
  <si>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</si>
  <si>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</si>
  <si>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</si>
  <si>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</si>
  <si>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</si>
  <si>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</si>
  <si>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</si>
  <si>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</si>
  <si>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</si>
  <si>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</si>
  <si>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</si>
  <si>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</si>
  <si>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</si>
  <si>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</si>
  <si>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</si>
  <si>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</si>
  <si>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</si>
  <si>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</si>
  <si>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</si>
  <si>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</si>
  <si>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</si>
  <si>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</si>
  <si>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</si>
  <si>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</si>
  <si>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</si>
  <si>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</si>
  <si>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</si>
  <si>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</si>
  <si>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</si>
  <si>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</si>
  <si>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</si>
  <si>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</si>
  <si>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</si>
  <si>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</si>
  <si>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</si>
  <si>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</si>
  <si>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</si>
  <si>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</si>
  <si>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</si>
  <si>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</si>
  <si>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</si>
  <si>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</si>
  <si>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</si>
  <si>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</si>
  <si>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</si>
  <si>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</si>
  <si>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</si>
  <si>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</si>
  <si>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</si>
  <si>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</si>
  <si>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</si>
  <si>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</si>
  <si>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</si>
  <si>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</si>
  <si>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</si>
  <si>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</si>
  <si>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</si>
  <si>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</si>
  <si>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</si>
  <si>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</si>
  <si>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</si>
  <si>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</si>
  <si>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</si>
  <si>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</si>
  <si>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</si>
  <si>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</si>
  <si>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</si>
  <si>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</si>
  <si>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</si>
  <si>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</si>
  <si>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</si>
  <si>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</si>
  <si>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</si>
  <si>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</si>
  <si>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</si>
  <si>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</si>
  <si>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</si>
  <si>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</si>
  <si>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</si>
  <si>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</si>
  <si>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</si>
  <si>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</si>
  <si>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</si>
  <si>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</si>
  <si>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</si>
  <si>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</si>
  <si>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</si>
  <si>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</si>
  <si>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</si>
  <si>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</si>
  <si>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</si>
  <si>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</si>
  <si>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</si>
  <si>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</si>
  <si>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</si>
  <si>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</si>
  <si>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</si>
  <si>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</si>
  <si>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</si>
  <si>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</si>
  <si>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</si>
  <si>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</si>
  <si>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</si>
  <si>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</si>
  <si>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</si>
  <si>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</si>
  <si>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</si>
  <si>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</si>
  <si>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</si>
  <si>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</si>
  <si>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</si>
  <si>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</si>
  <si>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</si>
  <si>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</si>
  <si>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</si>
  <si>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</si>
  <si>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</si>
  <si>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</si>
  <si>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</si>
  <si>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</si>
  <si>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</si>
  <si>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</si>
  <si>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</si>
  <si>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</si>
  <si>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</si>
  <si>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</si>
  <si>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</si>
  <si>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</si>
  <si>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</si>
  <si>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</si>
  <si>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</si>
  <si>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</si>
  <si>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</si>
  <si>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</si>
  <si>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</si>
  <si>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</si>
  <si>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</si>
  <si>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</si>
  <si>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</si>
  <si>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</si>
  <si>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</si>
  <si>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</si>
  <si>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</si>
  <si>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</si>
  <si>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</si>
  <si>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</si>
  <si>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</si>
  <si>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</si>
  <si>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</si>
  <si>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</si>
  <si>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</si>
  <si>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</si>
  <si>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</si>
  <si>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</si>
  <si>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</si>
  <si>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</si>
  <si>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</si>
  <si>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</si>
  <si>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</si>
  <si>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</si>
  <si>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</si>
  <si>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</si>
  <si>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</si>
  <si>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</si>
  <si>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</si>
  <si>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</si>
  <si>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</si>
  <si>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</si>
  <si>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</si>
  <si>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</si>
  <si>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</si>
  <si>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</si>
  <si>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</si>
  <si>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</si>
  <si>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</si>
  <si>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</si>
  <si>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</si>
  <si>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</si>
  <si>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</si>
  <si>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</si>
  <si>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</si>
  <si>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</si>
  <si>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</si>
  <si>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</si>
  <si>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</si>
  <si>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</si>
  <si>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</si>
  <si>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</si>
  <si>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</si>
  <si>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</si>
  <si>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</si>
  <si>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</si>
  <si>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</si>
  <si>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</si>
  <si>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</si>
  <si>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</si>
  <si>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</si>
  <si>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</si>
  <si>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</si>
  <si>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</si>
  <si>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</si>
  <si>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</si>
  <si>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</si>
  <si>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</si>
  <si>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</si>
  <si>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</si>
  <si>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</si>
  <si>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</si>
  <si>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</si>
  <si>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</si>
  <si>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</si>
  <si>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</si>
  <si>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</si>
  <si>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</si>
  <si>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</si>
  <si>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</si>
  <si>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</si>
  <si>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</si>
  <si>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</si>
  <si>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</si>
  <si>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</si>
  <si>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</si>
  <si>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</si>
  <si>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</si>
  <si>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</si>
  <si>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</si>
  <si>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</si>
  <si>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</si>
  <si>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</si>
  <si>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</si>
  <si>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</si>
  <si>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</si>
  <si>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</si>
  <si>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</si>
  <si>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</si>
  <si>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</si>
  <si>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</si>
  <si>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</si>
  <si>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</si>
  <si>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</si>
  <si>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</si>
  <si>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</si>
  <si>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</si>
  <si>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</si>
  <si>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</si>
  <si>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</si>
  <si>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</si>
  <si>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</si>
  <si>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</si>
  <si>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</si>
  <si>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</si>
  <si>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</si>
  <si>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</si>
  <si>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</si>
  <si>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</si>
  <si>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</si>
  <si>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</si>
  <si>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</si>
  <si>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</si>
  <si>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</si>
  <si>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</si>
  <si>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</si>
  <si>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</si>
  <si>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</si>
  <si>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</si>
  <si>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</si>
  <si>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</si>
  <si>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</si>
  <si>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</si>
  <si>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</si>
  <si>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</si>
  <si>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</si>
  <si>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</si>
  <si>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</si>
  <si>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</si>
  <si>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</si>
  <si>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</si>
  <si>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</si>
  <si>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</si>
  <si>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</si>
  <si>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</si>
  <si>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</si>
  <si>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</si>
  <si>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</si>
  <si>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</si>
  <si>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</si>
  <si>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</si>
  <si>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</si>
  <si>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</si>
  <si>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</si>
  <si>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</si>
  <si>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</si>
  <si>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</si>
  <si>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</si>
  <si>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</si>
  <si>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</si>
  <si>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</si>
  <si>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</si>
  <si>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</si>
  <si>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</si>
  <si>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</si>
  <si>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</si>
  <si>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</si>
  <si>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</si>
  <si>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</si>
  <si>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</si>
  <si>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</si>
  <si>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</si>
  <si>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</si>
  <si>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</si>
  <si>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</si>
  <si>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</si>
  <si>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</si>
  <si>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</si>
  <si>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</si>
  <si>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</si>
  <si>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</si>
  <si>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</si>
  <si>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</si>
  <si>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</si>
  <si>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</si>
  <si>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</si>
  <si>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</si>
  <si>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</si>
  <si>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</si>
  <si>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</si>
  <si>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</si>
  <si>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</si>
  <si>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</si>
  <si>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</si>
  <si>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</si>
  <si>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</si>
  <si>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</si>
  <si>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</si>
  <si>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</si>
  <si>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</si>
  <si>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</si>
  <si>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</si>
  <si>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</si>
  <si>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</si>
  <si>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</si>
  <si>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</si>
  <si>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</si>
  <si>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</si>
  <si>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</si>
  <si>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</si>
  <si>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</si>
  <si>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</si>
  <si>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</si>
  <si>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</si>
  <si>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</si>
  <si>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</si>
  <si>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</si>
  <si>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</si>
  <si>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</si>
  <si>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</si>
  <si>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</si>
  <si>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</si>
  <si>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</si>
  <si>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</si>
  <si>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</si>
  <si>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</si>
  <si>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</si>
  <si>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</si>
  <si>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</si>
  <si>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</si>
  <si>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</si>
  <si>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</si>
  <si>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</si>
  <si>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</si>
  <si>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</si>
  <si>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</si>
  <si>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</si>
  <si>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</si>
  <si>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</si>
  <si>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</si>
  <si>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</si>
  <si>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</si>
  <si>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</si>
  <si>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</si>
  <si>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</si>
  <si>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</si>
  <si>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</si>
  <si>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</si>
  <si>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</si>
  <si>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</si>
  <si>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</si>
  <si>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</si>
  <si>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</si>
  <si>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</si>
  <si>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</si>
  <si>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</si>
  <si>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</si>
  <si>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</si>
  <si>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</si>
  <si>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</si>
  <si>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</si>
  <si>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</si>
  <si>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</si>
  <si>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</si>
  <si>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</si>
  <si>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</si>
  <si>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</si>
  <si>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</si>
  <si>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</si>
  <si>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</si>
  <si>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</si>
  <si>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</si>
  <si>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</si>
  <si>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</si>
  <si>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</si>
  <si>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</si>
  <si>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</si>
  <si>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</si>
  <si>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</si>
  <si>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</si>
  <si>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</si>
  <si>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</si>
  <si>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</si>
  <si>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</si>
  <si>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</si>
  <si>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</si>
  <si>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</si>
  <si>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</si>
  <si>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</si>
  <si>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</si>
  <si>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</si>
  <si>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</si>
  <si>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</si>
  <si>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</si>
  <si>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</si>
  <si>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</si>
  <si>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</si>
  <si>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</si>
  <si>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</si>
  <si>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</si>
  <si>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</si>
  <si>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</si>
  <si>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</si>
  <si>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</si>
  <si>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</si>
  <si>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</si>
  <si>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</si>
  <si>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</si>
  <si>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</si>
  <si>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</si>
  <si>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</si>
  <si>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</si>
  <si>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</si>
  <si>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</si>
  <si>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</si>
  <si>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</si>
  <si>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</si>
  <si>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</si>
  <si>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</si>
  <si>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</si>
  <si>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</si>
  <si>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</si>
  <si>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</si>
  <si>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</si>
  <si>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</si>
  <si>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</si>
  <si>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</si>
  <si>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</si>
  <si>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</si>
  <si>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</si>
  <si>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</si>
  <si>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</si>
  <si>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</si>
  <si>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</si>
  <si>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</si>
  <si>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</si>
  <si>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</si>
  <si>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</si>
  <si>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</si>
  <si>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</si>
  <si>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</si>
  <si>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</si>
  <si>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</si>
  <si>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</si>
  <si>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</si>
  <si>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</si>
  <si>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</si>
  <si>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</si>
  <si>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</si>
  <si>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</si>
  <si>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</si>
  <si>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</si>
  <si>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</si>
  <si>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</si>
  <si>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</si>
  <si>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</si>
  <si>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</si>
  <si>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</si>
  <si>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</si>
  <si>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</si>
  <si>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</si>
  <si>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</si>
  <si>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</si>
  <si>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</si>
  <si>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</si>
  <si>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</si>
  <si>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</si>
  <si>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</si>
  <si>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</si>
  <si>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</si>
  <si>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</si>
  <si>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</si>
  <si>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</si>
  <si>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</si>
  <si>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</si>
  <si>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</si>
  <si>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</si>
  <si>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</si>
  <si>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</si>
  <si>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</si>
  <si>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</si>
  <si>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</si>
  <si>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</si>
  <si>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</si>
  <si>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</si>
  <si>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</si>
  <si>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</si>
  <si>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</si>
  <si>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</si>
  <si>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</si>
  <si>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</si>
  <si>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</si>
  <si>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</si>
  <si>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</si>
  <si>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</si>
  <si>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</si>
  <si>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</si>
  <si>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</si>
  <si>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</si>
  <si>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</si>
  <si>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</si>
  <si>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</si>
  <si>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</si>
  <si>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</si>
  <si>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</si>
  <si>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</si>
  <si>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</si>
  <si>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</si>
  <si>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</si>
  <si>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</si>
  <si>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</si>
  <si>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</si>
  <si>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</si>
  <si>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</si>
  <si>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</si>
  <si>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</si>
  <si>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</si>
  <si>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</si>
  <si>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</si>
  <si>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</si>
  <si>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</si>
  <si>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</si>
  <si>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</si>
  <si>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</si>
  <si>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</si>
  <si>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</si>
  <si>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</si>
  <si>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</si>
  <si>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</si>
  <si>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</si>
  <si>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</si>
  <si>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</si>
  <si>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</si>
  <si>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</si>
  <si>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</si>
  <si>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</si>
  <si>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</si>
  <si>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</si>
  <si>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</si>
  <si>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</si>
  <si>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</si>
  <si>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</si>
  <si>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</si>
  <si>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</si>
  <si>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</si>
  <si>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</si>
  <si>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</si>
  <si>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</si>
  <si>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</si>
  <si>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</si>
  <si>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</si>
  <si>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</si>
  <si>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</si>
  <si>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</si>
  <si>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</si>
  <si>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</si>
  <si>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</si>
  <si>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</si>
  <si>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</si>
  <si>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</si>
  <si>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</si>
  <si>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</si>
  <si>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</si>
  <si>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</si>
  <si>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</si>
  <si>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</si>
  <si>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</si>
  <si>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</si>
  <si>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</si>
  <si>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</si>
  <si>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</si>
  <si>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</si>
  <si>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</si>
  <si>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</si>
  <si>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</si>
  <si>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</si>
  <si>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</si>
  <si>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</si>
  <si>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</si>
  <si>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</si>
  <si>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</si>
  <si>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</si>
  <si>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</si>
  <si>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</si>
  <si>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</si>
  <si>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</si>
  <si>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</si>
  <si>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</si>
  <si>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</si>
  <si>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</si>
  <si>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</si>
  <si>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</si>
  <si>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</si>
  <si>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</si>
  <si>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</si>
  <si>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</si>
  <si>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</si>
  <si>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</si>
  <si>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</si>
  <si>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</si>
  <si>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</si>
  <si>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</si>
  <si>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</si>
  <si>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</si>
  <si>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</si>
  <si>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</si>
  <si>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</si>
  <si>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</si>
  <si>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</si>
  <si>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</si>
  <si>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</si>
  <si>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</si>
  <si>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</si>
  <si>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</si>
  <si>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</si>
  <si>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</si>
  <si>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</si>
  <si>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</si>
  <si>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</si>
  <si>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</si>
  <si>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</si>
  <si>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</si>
  <si>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</si>
  <si>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</si>
  <si>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</si>
  <si>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</si>
  <si>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</si>
  <si>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</si>
  <si>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</si>
  <si>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</si>
  <si>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</si>
  <si>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</si>
  <si>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</si>
  <si>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</si>
  <si>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</si>
  <si>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</si>
  <si>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</si>
  <si>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</si>
  <si>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</si>
  <si>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</si>
  <si>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</si>
  <si>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</si>
  <si>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</si>
  <si>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</si>
  <si>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</si>
  <si>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</si>
  <si>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</si>
  <si>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</si>
  <si>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</si>
  <si>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</si>
  <si>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</si>
  <si>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</si>
  <si>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</si>
  <si>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</si>
  <si>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</si>
  <si>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</si>
  <si>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</si>
  <si>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</si>
  <si>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</si>
  <si>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</si>
  <si>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</si>
  <si>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</si>
  <si>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</si>
  <si>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</si>
  <si>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</si>
  <si>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</si>
  <si>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</si>
  <si>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</si>
  <si>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</si>
  <si>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</si>
  <si>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</si>
  <si>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</si>
  <si>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</si>
  <si>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</si>
  <si>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</si>
  <si>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</si>
  <si>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</si>
  <si>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</si>
  <si>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</si>
  <si>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</si>
  <si>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</si>
  <si>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</si>
  <si>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</si>
  <si>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</si>
  <si>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</si>
  <si>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</si>
  <si>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</si>
  <si>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</si>
  <si>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</si>
  <si>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</si>
  <si>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</si>
  <si>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</si>
  <si>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</si>
  <si>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</si>
  <si>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</si>
  <si>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</si>
  <si>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</si>
  <si>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</si>
  <si>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</si>
  <si>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</si>
  <si>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</si>
  <si>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</si>
  <si>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</si>
  <si>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</si>
  <si>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</si>
  <si>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</si>
  <si>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</si>
  <si>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</si>
  <si>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</si>
  <si>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</si>
  <si>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</si>
  <si>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</si>
  <si>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</si>
  <si>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</si>
  <si>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</si>
  <si>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</si>
  <si>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</si>
  <si>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</si>
  <si>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</si>
  <si>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</si>
  <si>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</si>
  <si>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</si>
  <si>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</si>
  <si>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</si>
  <si>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</si>
  <si>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</si>
  <si>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</si>
  <si>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</si>
  <si>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</si>
  <si>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</si>
  <si>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</si>
  <si>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</si>
  <si>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</si>
  <si>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</si>
  <si>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</si>
  <si>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</si>
  <si>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</si>
  <si>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</si>
  <si>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</si>
  <si>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</si>
  <si>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</si>
  <si>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</si>
  <si>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</si>
  <si>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</si>
  <si>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</si>
  <si>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</si>
  <si>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</si>
  <si>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</si>
  <si>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</si>
  <si>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</si>
  <si>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</si>
  <si>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</si>
  <si>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</si>
  <si>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</si>
  <si>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</si>
  <si>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</si>
  <si>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</si>
  <si>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</si>
  <si>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</si>
  <si>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</si>
  <si>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</si>
  <si>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</si>
  <si>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</si>
  <si>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</si>
  <si>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</si>
  <si>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</si>
  <si>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</si>
  <si>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</si>
  <si>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</si>
  <si>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</si>
  <si>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</si>
  <si>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</si>
  <si>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</si>
  <si>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</si>
  <si>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</si>
  <si>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</si>
  <si>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</si>
  <si>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</si>
  <si>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</si>
  <si>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</si>
  <si>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</si>
  <si>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</si>
  <si>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</si>
  <si>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</si>
  <si>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</si>
  <si>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</si>
  <si>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</si>
  <si>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</si>
  <si>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</si>
  <si>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</si>
  <si>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</si>
  <si>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</si>
  <si>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</si>
  <si>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</si>
  <si>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</si>
  <si>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</si>
  <si>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</si>
  <si>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</si>
  <si>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</si>
  <si>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</si>
  <si>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</si>
  <si>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</si>
  <si>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</si>
  <si>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</si>
  <si>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</si>
  <si>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</si>
  <si>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</si>
  <si>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</si>
  <si>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</si>
  <si>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</si>
  <si>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</si>
  <si>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</si>
  <si>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</si>
  <si>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</si>
  <si>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</si>
  <si>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</si>
  <si>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</si>
  <si>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</si>
  <si>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</si>
  <si>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</si>
  <si>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</si>
  <si>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</si>
  <si>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</si>
  <si>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</si>
  <si>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</si>
  <si>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</si>
  <si>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</si>
  <si>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</si>
  <si>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</si>
  <si>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</si>
  <si>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</si>
  <si>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</si>
  <si>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</si>
  <si>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</si>
  <si>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</si>
  <si>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</si>
  <si>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</si>
  <si>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</si>
  <si>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</si>
  <si>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</si>
  <si>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</si>
  <si>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</si>
  <si>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</si>
  <si>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</si>
  <si>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</si>
  <si>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</si>
  <si>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</si>
  <si>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</si>
  <si>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</si>
  <si>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</si>
  <si>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</si>
  <si>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</si>
  <si>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</si>
  <si>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</si>
  <si>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</si>
  <si>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</si>
  <si>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</si>
  <si>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</si>
  <si>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</si>
  <si>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</si>
  <si>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</si>
  <si>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</si>
  <si>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</si>
  <si>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</si>
  <si>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</si>
  <si>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</si>
  <si>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</si>
  <si>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</si>
  <si>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</si>
  <si>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</si>
  <si>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</si>
  <si>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</si>
  <si>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</si>
  <si>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</si>
  <si>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</si>
  <si>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</si>
  <si>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</si>
  <si>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</si>
  <si>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</si>
  <si>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</si>
  <si>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</si>
  <si>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</si>
  <si>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</si>
  <si>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</si>
  <si>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</si>
  <si>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</si>
  <si>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</si>
  <si>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</si>
  <si>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</si>
  <si>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</si>
  <si>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</si>
  <si>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</si>
  <si>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</si>
  <si>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</si>
  <si>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</si>
  <si>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</si>
  <si>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</si>
  <si>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</si>
  <si>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</si>
  <si>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</si>
  <si>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</si>
  <si>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</si>
  <si>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</si>
  <si>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</si>
  <si>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</si>
  <si>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</si>
  <si>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</si>
  <si>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</si>
  <si>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</si>
  <si>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</si>
  <si>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</si>
  <si>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</si>
  <si>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</si>
  <si>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</si>
  <si>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</si>
  <si>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</si>
  <si>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</si>
  <si>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</si>
  <si>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</si>
  <si>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</si>
  <si>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</si>
  <si>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</si>
  <si>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</si>
  <si>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</si>
  <si>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</si>
  <si>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</si>
  <si>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</si>
  <si>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</si>
  <si>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</si>
  <si>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</si>
  <si>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</si>
  <si>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</si>
  <si>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</si>
  <si>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</si>
  <si>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</si>
  <si>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</si>
  <si>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</si>
  <si>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</si>
  <si>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</si>
  <si>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</si>
  <si>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</si>
  <si>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</si>
  <si>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</si>
  <si>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</si>
  <si>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</si>
  <si>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</si>
  <si>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</si>
  <si>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</si>
  <si>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</si>
  <si>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</si>
  <si>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</si>
  <si>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</si>
  <si>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</si>
  <si>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</si>
  <si>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</si>
  <si>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</si>
  <si>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</si>
  <si>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</si>
  <si>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</si>
  <si>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</si>
  <si>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</si>
  <si>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</si>
  <si>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</si>
  <si>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</si>
  <si>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</si>
  <si>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</si>
  <si>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</si>
  <si>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</si>
  <si>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</si>
  <si>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</si>
  <si>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</si>
  <si>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</si>
  <si>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</si>
  <si>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</si>
  <si>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</si>
  <si>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</si>
  <si>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</si>
  <si>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</si>
  <si>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</si>
  <si>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</si>
  <si>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</si>
  <si>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</si>
  <si>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</si>
  <si>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</si>
  <si>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</si>
  <si>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</si>
  <si>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</si>
  <si>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</si>
  <si>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</si>
  <si>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</si>
  <si>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</si>
  <si>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</si>
  <si>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</si>
  <si>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</si>
  <si>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</si>
  <si>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</si>
  <si>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</si>
  <si>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</si>
  <si>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</si>
  <si>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</si>
  <si>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</si>
  <si>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</si>
  <si>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</si>
  <si>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</si>
  <si>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</si>
  <si>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</si>
  <si>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</si>
  <si>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</si>
  <si>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</si>
  <si>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</si>
  <si>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</si>
  <si>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</si>
  <si>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</si>
  <si>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</si>
  <si>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</si>
  <si>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</si>
  <si>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</si>
  <si>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</si>
  <si>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</si>
  <si>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</si>
  <si>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</si>
  <si>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</si>
  <si>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</si>
  <si>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</si>
  <si>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</si>
  <si>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</si>
  <si>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</si>
  <si>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</si>
  <si>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</si>
  <si>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</si>
  <si>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</si>
  <si>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</si>
  <si>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</si>
  <si>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</si>
  <si>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</si>
  <si>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</si>
  <si>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</si>
  <si>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</si>
  <si>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</si>
  <si>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</si>
  <si>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</si>
  <si>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</si>
  <si>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</si>
  <si>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</si>
  <si>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</si>
  <si>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</si>
  <si>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</si>
  <si>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</si>
  <si>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</si>
  <si>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</si>
  <si>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</si>
  <si>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</si>
  <si>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</si>
  <si>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</si>
  <si>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</si>
  <si>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</si>
  <si>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</si>
  <si>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</si>
  <si>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</si>
  <si>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</si>
  <si>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</si>
  <si>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</si>
  <si>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</si>
  <si>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</si>
  <si>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</si>
  <si>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</si>
  <si>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</si>
  <si>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</si>
  <si>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</si>
  <si>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</si>
  <si>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</si>
  <si>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</si>
  <si>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</si>
  <si>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</si>
  <si>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</si>
  <si>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</si>
  <si>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</si>
  <si>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</si>
  <si>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</si>
  <si>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</si>
  <si>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</si>
  <si>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</si>
  <si>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</si>
  <si>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</si>
  <si>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</si>
  <si>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</si>
  <si>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</si>
  <si>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</si>
  <si>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</si>
  <si>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</si>
  <si>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</si>
  <si>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</si>
  <si>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</si>
  <si>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</si>
  <si>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</si>
  <si>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</si>
  <si>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</si>
  <si>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</si>
  <si>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</si>
  <si>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</si>
  <si>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</si>
  <si>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</si>
  <si>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</si>
  <si>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</si>
  <si>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</si>
  <si>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</si>
  <si>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</si>
  <si>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</si>
  <si>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</si>
  <si>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</si>
  <si>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</si>
  <si>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</si>
  <si>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</si>
  <si>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</si>
  <si>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</si>
  <si>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</si>
  <si>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</si>
  <si>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</si>
  <si>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</si>
  <si>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</si>
  <si>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</si>
  <si>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</si>
  <si>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</si>
  <si>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</si>
  <si>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</si>
  <si>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</si>
  <si>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</si>
  <si>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</si>
  <si>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</si>
  <si>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</si>
  <si>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</si>
  <si>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</si>
  <si>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</si>
  <si>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</si>
  <si>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</si>
  <si>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</si>
  <si>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</si>
  <si>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</si>
  <si>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</si>
  <si>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</si>
  <si>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</si>
  <si>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</si>
  <si>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</si>
  <si>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</si>
  <si>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</si>
  <si>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</si>
  <si>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</si>
  <si>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</si>
  <si>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</si>
  <si>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</si>
  <si>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</si>
  <si>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</si>
  <si>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</si>
  <si>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</si>
  <si>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</si>
  <si>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</si>
  <si>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</si>
  <si>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</si>
  <si>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</si>
  <si>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</si>
  <si>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</si>
  <si>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</si>
  <si>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</si>
  <si>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</si>
  <si>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</si>
  <si>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</si>
  <si>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</si>
  <si>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</si>
  <si>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</si>
  <si>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</si>
  <si>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</si>
  <si>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</si>
  <si>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</si>
  <si>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</si>
  <si>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</si>
  <si>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</si>
  <si>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</si>
  <si>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</si>
  <si>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</si>
  <si>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</si>
  <si>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</si>
  <si>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</si>
  <si>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</si>
  <si>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</si>
  <si>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</si>
  <si>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</si>
  <si>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</si>
  <si>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</si>
  <si>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</si>
  <si>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</si>
  <si>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</si>
  <si>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</si>
  <si>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</si>
  <si>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</si>
  <si>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</si>
  <si>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</si>
  <si>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</si>
  <si>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</si>
  <si>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</si>
  <si>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</si>
  <si>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</si>
  <si>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</si>
  <si>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</si>
  <si>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</si>
  <si>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</si>
  <si>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</si>
  <si>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</si>
  <si>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</si>
  <si>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</si>
  <si>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</si>
  <si>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</si>
  <si>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</si>
  <si>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</si>
  <si>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</si>
  <si>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</si>
  <si>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</si>
  <si>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</si>
  <si>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</si>
  <si>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</si>
  <si>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</si>
  <si>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</si>
  <si>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</si>
  <si>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</si>
  <si>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</si>
  <si>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</si>
  <si>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</si>
  <si>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</si>
  <si>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</si>
  <si>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</si>
  <si>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</si>
  <si>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</si>
  <si>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</si>
  <si>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</si>
  <si>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</si>
  <si>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</si>
  <si>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</si>
  <si>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</si>
  <si>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</si>
  <si>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</si>
  <si>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</si>
  <si>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</si>
  <si>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</si>
  <si>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</si>
  <si>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</si>
  <si>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</si>
  <si>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</si>
  <si>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</si>
  <si>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</si>
  <si>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</si>
  <si>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</si>
  <si>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</si>
  <si>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</si>
  <si>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</si>
  <si>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</si>
  <si>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</si>
  <si>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</si>
  <si>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</si>
  <si>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</si>
  <si>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</si>
  <si>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</si>
  <si>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</si>
  <si>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</si>
  <si>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</si>
  <si>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</si>
  <si>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</si>
  <si>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</si>
  <si>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</si>
  <si>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</si>
  <si>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</si>
  <si>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</si>
  <si>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</si>
  <si>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</si>
  <si>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</si>
  <si>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</si>
  <si>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</si>
  <si>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</si>
  <si>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</si>
  <si>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</si>
  <si>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</si>
  <si>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</si>
  <si>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</si>
  <si>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</si>
  <si>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</si>
  <si>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</si>
  <si>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</si>
  <si>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</si>
  <si>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</si>
  <si>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</si>
  <si>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</si>
  <si>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</si>
  <si>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</si>
  <si>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</si>
  <si>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</si>
  <si>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</si>
  <si>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</si>
  <si>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</si>
  <si>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</si>
  <si>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</si>
  <si>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</si>
  <si>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</si>
  <si>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</si>
  <si>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</si>
  <si>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</si>
  <si>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</si>
  <si>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</si>
  <si>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</si>
  <si>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</si>
  <si>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</si>
  <si>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</si>
  <si>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</si>
  <si>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</si>
  <si>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</si>
  <si>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</si>
  <si>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</si>
  <si>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</si>
  <si>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</si>
  <si>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</si>
  <si>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</si>
  <si>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</si>
  <si>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</si>
  <si>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</si>
  <si>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</si>
  <si>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</si>
  <si>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</si>
  <si>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</si>
  <si>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</si>
  <si>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</si>
  <si>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</si>
  <si>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</si>
  <si>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</si>
  <si>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</si>
  <si>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</si>
  <si>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</si>
  <si>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</si>
  <si>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</si>
  <si>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</si>
  <si>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</si>
  <si>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</si>
  <si>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</si>
  <si>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</si>
  <si>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</si>
  <si>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</si>
  <si>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</si>
  <si>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</si>
  <si>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</si>
  <si>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</si>
  <si>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</si>
  <si>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</si>
  <si>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</si>
  <si>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</si>
  <si>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</si>
  <si>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</si>
  <si>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</si>
  <si>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</si>
  <si>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</si>
  <si>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</si>
  <si>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</si>
  <si>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</si>
  <si>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</si>
  <si>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</si>
  <si>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</si>
  <si>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</si>
  <si>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</si>
  <si>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</si>
  <si>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</si>
  <si>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</si>
  <si>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</si>
  <si>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</si>
  <si>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</si>
  <si>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</si>
  <si>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</si>
  <si>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</si>
  <si>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</si>
  <si>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</si>
  <si>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</si>
  <si>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</si>
  <si>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</si>
  <si>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</si>
  <si>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</si>
  <si>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</si>
  <si>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</si>
  <si>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</si>
  <si>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</si>
  <si>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</si>
  <si>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</si>
  <si>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</si>
  <si>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</si>
  <si>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</si>
  <si>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</si>
  <si>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</si>
  <si>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</si>
  <si>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</si>
  <si>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</si>
  <si>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</si>
  <si>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</si>
  <si>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</si>
  <si>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</si>
  <si>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</si>
  <si>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</si>
  <si>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</si>
  <si>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</si>
  <si>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</si>
  <si>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</si>
  <si>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</si>
  <si>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</si>
  <si>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</si>
  <si>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</si>
  <si>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</si>
  <si>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</si>
  <si>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</si>
  <si>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</si>
  <si>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</si>
  <si>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</si>
  <si>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</si>
  <si>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</si>
  <si>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</si>
  <si>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</si>
  <si>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</si>
  <si>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</si>
  <si>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</si>
  <si>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</si>
  <si>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</si>
  <si>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</si>
  <si>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</si>
  <si>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</si>
  <si>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</si>
  <si>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</si>
  <si>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</si>
  <si>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</si>
  <si>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</si>
  <si>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</si>
  <si>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</si>
  <si>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</si>
  <si>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</si>
  <si>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</si>
  <si>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</si>
  <si>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</si>
  <si>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</si>
  <si>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</si>
  <si>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</si>
  <si>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</si>
  <si>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</si>
  <si>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</si>
  <si>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</si>
  <si>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</si>
  <si>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</si>
  <si>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</si>
  <si>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</si>
  <si>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</si>
  <si>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</si>
  <si>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</si>
  <si>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</si>
  <si>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</si>
  <si>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</si>
  <si>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</si>
  <si>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</si>
  <si>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</si>
  <si>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</si>
  <si>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</si>
  <si>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</si>
  <si>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</si>
  <si>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</si>
  <si>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</si>
  <si>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</si>
  <si>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</si>
  <si>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</si>
  <si>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</si>
  <si>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</si>
  <si>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</si>
  <si>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</si>
  <si>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</si>
  <si>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</si>
  <si>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</si>
  <si>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</si>
  <si>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</si>
  <si>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</si>
  <si>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</si>
  <si>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</si>
  <si>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</si>
  <si>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</si>
  <si>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</si>
  <si>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</si>
  <si>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</si>
  <si>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</si>
  <si>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</si>
  <si>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</si>
  <si>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</si>
  <si>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</si>
  <si>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</si>
  <si>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</si>
  <si>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</si>
  <si>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</si>
  <si>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</si>
  <si>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</si>
  <si>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</si>
  <si>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</si>
  <si>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</si>
  <si>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</si>
  <si>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</si>
  <si>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</si>
  <si>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</si>
  <si>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</si>
  <si>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</si>
  <si>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</si>
  <si>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</si>
  <si>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</si>
  <si>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</si>
  <si>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</si>
  <si>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</si>
  <si>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</si>
  <si>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</si>
  <si>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</si>
  <si>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</si>
  <si>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</si>
  <si>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</si>
  <si>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</si>
  <si>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</si>
  <si>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</si>
  <si>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</si>
  <si>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</si>
  <si>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</si>
  <si>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</si>
  <si>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</si>
  <si>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</si>
  <si>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</si>
  <si>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</si>
  <si>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</si>
  <si>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</si>
  <si>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</si>
  <si>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</si>
  <si>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</si>
  <si>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</si>
  <si>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</si>
  <si>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</si>
  <si>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</si>
  <si>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</si>
  <si>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</si>
  <si>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</si>
  <si>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</si>
  <si>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</si>
  <si>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</si>
  <si>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</si>
  <si>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</si>
  <si>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</si>
  <si>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</si>
  <si>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</si>
  <si>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</si>
  <si>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</si>
  <si>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</si>
  <si>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</si>
  <si>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</si>
  <si>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</si>
  <si>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</si>
  <si>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</si>
  <si>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</si>
  <si>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</si>
  <si>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</si>
  <si>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</si>
  <si>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</si>
  <si>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</si>
  <si>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</si>
  <si>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</si>
  <si>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</si>
  <si>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</si>
  <si>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</si>
  <si>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</si>
  <si>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</si>
  <si>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</si>
  <si>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</si>
  <si>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</si>
  <si>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</si>
  <si>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</si>
  <si>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</si>
  <si>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</si>
  <si>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</si>
  <si>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</si>
  <si>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</si>
  <si>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</si>
  <si>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</si>
  <si>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</si>
  <si>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</si>
  <si>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</si>
  <si>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</si>
  <si>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</si>
  <si>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</si>
  <si>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</si>
  <si>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</si>
  <si>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</si>
  <si>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</si>
  <si>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</si>
  <si>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</si>
  <si>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</si>
  <si>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</si>
  <si>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</si>
  <si>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</si>
  <si>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</si>
  <si>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</si>
  <si>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</si>
  <si>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</si>
  <si>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</si>
  <si>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</si>
  <si>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</si>
  <si>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</si>
  <si>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</si>
  <si>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</si>
  <si>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</si>
  <si>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</si>
  <si>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</si>
  <si>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</si>
  <si>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</si>
  <si>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</si>
  <si>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</si>
  <si>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</si>
  <si>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</si>
  <si>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</si>
  <si>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</si>
  <si>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</si>
  <si>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</si>
  <si>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</si>
  <si>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</si>
  <si>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</si>
  <si>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</si>
  <si>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</si>
  <si>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</si>
  <si>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</si>
  <si>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</si>
  <si>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</si>
  <si>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</si>
  <si>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</si>
  <si>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</si>
  <si>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</si>
  <si>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</si>
  <si>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</si>
  <si>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</si>
  <si>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</si>
  <si>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</si>
  <si>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</si>
  <si>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</si>
  <si>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</si>
  <si>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</si>
  <si>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</si>
  <si>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</si>
  <si>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</si>
  <si>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</si>
  <si>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</si>
  <si>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</si>
  <si>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</si>
  <si>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</si>
  <si>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</si>
  <si>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</si>
  <si>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</si>
  <si>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</si>
  <si>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</si>
  <si>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</si>
  <si>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</si>
  <si>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</si>
  <si>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</si>
  <si>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</si>
  <si>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</si>
  <si>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</si>
  <si>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</si>
  <si>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</si>
  <si>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</si>
  <si>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</si>
  <si>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</si>
  <si>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</si>
  <si>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</si>
  <si>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</si>
  <si>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</si>
  <si>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</si>
  <si>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</si>
  <si>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</si>
  <si>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</si>
  <si>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</si>
  <si>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</si>
  <si>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</si>
  <si>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</si>
  <si>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</si>
  <si>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</si>
  <si>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</si>
  <si>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</si>
  <si>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</si>
  <si>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</si>
  <si>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</si>
  <si>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</si>
  <si>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</si>
  <si>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</si>
  <si>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</si>
  <si>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</si>
  <si>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</si>
  <si>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</si>
  <si>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</si>
  <si>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</si>
  <si>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</si>
  <si>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</si>
  <si>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</si>
  <si>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</si>
  <si>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</si>
  <si>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</si>
  <si>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</si>
  <si>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</si>
  <si>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</si>
  <si>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</si>
  <si>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</si>
  <si>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</si>
  <si>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</si>
  <si>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</si>
  <si>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</si>
  <si>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</si>
  <si>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</si>
  <si>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</si>
  <si>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</si>
  <si>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</si>
  <si>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</si>
  <si>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</si>
  <si>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</si>
  <si>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</si>
  <si>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</si>
  <si>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</si>
  <si>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</si>
  <si>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</si>
  <si>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</si>
  <si>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</si>
  <si>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</si>
  <si>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</si>
  <si>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</si>
  <si>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</si>
  <si>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</si>
  <si>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</si>
  <si>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</si>
  <si>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</si>
  <si>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</si>
  <si>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</si>
  <si>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</si>
  <si>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</si>
  <si>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</si>
  <si>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</si>
  <si>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</si>
  <si>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</si>
  <si>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</si>
  <si>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</si>
  <si>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</si>
  <si>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</si>
  <si>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</si>
  <si>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</si>
  <si>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</si>
  <si>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</si>
  <si>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</si>
  <si>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</si>
  <si>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</si>
  <si>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</si>
  <si>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</si>
  <si>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</si>
  <si>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</si>
  <si>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</si>
  <si>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</si>
  <si>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</si>
  <si>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</si>
  <si>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</si>
  <si>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</si>
  <si>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</si>
  <si>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</si>
  <si>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</si>
  <si>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</si>
  <si>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</si>
  <si>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</si>
  <si>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</si>
  <si>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</si>
  <si>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</si>
  <si>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</si>
  <si>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</si>
  <si>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</si>
  <si>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</si>
  <si>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</si>
  <si>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</si>
  <si>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</si>
  <si>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</si>
  <si>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</si>
  <si>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</si>
  <si>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</si>
  <si>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</si>
  <si>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</si>
  <si>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</si>
  <si>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</si>
  <si>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</si>
  <si>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</si>
  <si>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</si>
  <si>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</si>
  <si>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</si>
  <si>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</si>
  <si>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</si>
  <si>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</si>
  <si>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</si>
  <si>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</si>
  <si>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</si>
  <si>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</si>
  <si>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</si>
  <si>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</si>
  <si>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</si>
  <si>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</si>
  <si>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</si>
  <si>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</si>
  <si>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</si>
  <si>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</si>
  <si>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</si>
  <si>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</si>
  <si>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</si>
  <si>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</si>
  <si>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</si>
  <si>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</si>
  <si>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</si>
  <si>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</si>
  <si>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</si>
  <si>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</si>
  <si>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</si>
  <si>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</si>
  <si>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</si>
  <si>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</si>
  <si>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</si>
  <si>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</si>
  <si>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</si>
  <si>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</si>
  <si>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</si>
  <si>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</si>
  <si>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</si>
  <si>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</si>
  <si>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</si>
  <si>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</si>
  <si>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</si>
  <si>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</si>
  <si>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</si>
  <si>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</si>
  <si>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</si>
  <si>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</si>
  <si>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</si>
  <si>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</si>
  <si>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</si>
  <si>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</si>
  <si>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</si>
  <si>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</si>
  <si>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</si>
  <si>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</si>
  <si>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</si>
  <si>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</si>
  <si>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</si>
  <si>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</si>
  <si>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</si>
  <si>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</si>
  <si>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</si>
  <si>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</si>
  <si>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</si>
  <si>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</si>
  <si>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</si>
  <si>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</si>
  <si>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</si>
  <si>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</si>
  <si>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</si>
  <si>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</si>
  <si>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</si>
  <si>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</si>
  <si>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</si>
  <si>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</si>
  <si>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</si>
  <si>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</si>
  <si>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</si>
  <si>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</si>
  <si>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</si>
  <si>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</si>
  <si>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</si>
  <si>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</si>
  <si>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</si>
  <si>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</si>
  <si>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</si>
  <si>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</si>
  <si>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</si>
  <si>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</si>
  <si>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</si>
  <si>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</si>
  <si>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</si>
  <si>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</si>
  <si>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</si>
  <si>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</si>
  <si>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</si>
  <si>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</si>
  <si>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</si>
  <si>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</si>
  <si>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</si>
  <si>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</si>
  <si>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</si>
  <si>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</si>
  <si>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</si>
  <si>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</si>
  <si>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</si>
  <si>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</si>
  <si>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</si>
  <si>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</si>
  <si>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</si>
  <si>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</si>
  <si>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</si>
  <si>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</si>
  <si>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</si>
  <si>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</si>
  <si>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</si>
  <si>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</si>
  <si>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</si>
  <si>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</si>
  <si>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</si>
  <si>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</si>
  <si>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</si>
  <si>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</si>
  <si>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</si>
  <si>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</si>
  <si>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</si>
  <si>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</si>
  <si>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</si>
  <si>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</si>
  <si>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</si>
  <si>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</si>
  <si>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</si>
  <si>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</si>
  <si>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</si>
  <si>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</si>
  <si>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</si>
  <si>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</si>
  <si>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</si>
  <si>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</si>
  <si>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</si>
  <si>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</si>
  <si>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</si>
  <si>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</si>
  <si>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</si>
  <si>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</si>
  <si>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</si>
  <si>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</si>
  <si>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</si>
  <si>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</si>
  <si>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</si>
  <si>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</si>
  <si>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</si>
  <si>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</si>
  <si>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</si>
  <si>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</si>
  <si>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</si>
  <si>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</si>
  <si>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</si>
  <si>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</si>
  <si>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</si>
  <si>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</si>
  <si>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</si>
  <si>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</si>
  <si>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</si>
  <si>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</si>
  <si>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</si>
  <si>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</si>
  <si>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</si>
  <si>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</si>
  <si>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</si>
  <si>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</si>
  <si>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</si>
  <si>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</si>
  <si>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</si>
  <si>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</si>
  <si>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</si>
  <si>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</si>
  <si>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</si>
  <si>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</si>
  <si>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</si>
  <si>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</si>
  <si>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</si>
  <si>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</si>
  <si>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</si>
  <si>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</si>
  <si>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</si>
  <si>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</si>
  <si>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</si>
  <si>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</si>
  <si>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</si>
  <si>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</si>
  <si>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</si>
  <si>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</si>
  <si>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</si>
  <si>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</si>
  <si>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</si>
  <si>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</si>
  <si>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</si>
  <si>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</si>
  <si>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</si>
  <si>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</si>
  <si>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</si>
  <si>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</si>
  <si>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</si>
  <si>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</si>
  <si>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</si>
  <si>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</si>
  <si>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</si>
  <si>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</si>
  <si>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</si>
  <si>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</si>
  <si>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</si>
  <si>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</si>
  <si>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</si>
  <si>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</si>
  <si>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</si>
  <si>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</si>
  <si>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</si>
  <si>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</si>
  <si>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</si>
  <si>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</si>
  <si>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</si>
  <si>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</si>
  <si>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</si>
  <si>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</si>
  <si>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</si>
  <si>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</si>
  <si>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</si>
  <si>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</si>
  <si>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</si>
  <si>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</si>
  <si>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</si>
  <si>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</si>
  <si>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</si>
  <si>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</si>
  <si>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</si>
  <si>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</si>
  <si>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</si>
  <si>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</si>
  <si>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</si>
  <si>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</si>
  <si>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</si>
  <si>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</si>
  <si>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</si>
  <si>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</si>
  <si>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</si>
  <si>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</si>
  <si>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</si>
  <si>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</si>
  <si>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</si>
  <si>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</si>
  <si>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</si>
  <si>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</si>
  <si>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</si>
  <si>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</si>
  <si>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</si>
  <si>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</si>
  <si>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</si>
  <si>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</si>
  <si>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</si>
  <si>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</si>
  <si>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</si>
  <si>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</si>
  <si>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</si>
  <si>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</si>
  <si>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</si>
  <si>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</si>
  <si>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</si>
  <si>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</si>
  <si>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</si>
  <si>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</si>
  <si>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</si>
  <si>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</si>
  <si>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</si>
  <si>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</si>
  <si>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</si>
  <si>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</si>
  <si>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</si>
  <si>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</si>
  <si>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</si>
  <si>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</si>
  <si>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</si>
  <si>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</si>
  <si>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</si>
  <si>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</si>
  <si>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</si>
  <si>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</si>
  <si>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</si>
  <si>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</si>
  <si>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</si>
  <si>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</si>
  <si>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</si>
  <si>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</si>
  <si>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</si>
  <si>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</si>
  <si>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</si>
  <si>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</si>
  <si>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</si>
  <si>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</si>
  <si>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</si>
  <si>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</si>
  <si>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</si>
  <si>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</si>
  <si>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</si>
  <si>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</si>
  <si>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</si>
  <si>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</si>
  <si>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</si>
  <si>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</si>
  <si>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</si>
  <si>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</si>
  <si>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</si>
  <si>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</si>
  <si>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</si>
  <si>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</si>
  <si>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</si>
  <si>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</si>
  <si>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</si>
  <si>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</si>
  <si>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</si>
  <si>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</si>
  <si>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</si>
  <si>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</si>
  <si>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</si>
  <si>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</si>
  <si>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</si>
  <si>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</si>
  <si>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</si>
  <si>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</si>
  <si>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</si>
  <si>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</si>
  <si>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</si>
  <si>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</si>
  <si>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</si>
  <si>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</si>
  <si>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</si>
  <si>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</si>
  <si>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</si>
  <si>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</si>
  <si>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</si>
  <si>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</si>
  <si>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</si>
  <si>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</si>
  <si>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</si>
  <si>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</si>
  <si>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</si>
  <si>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</si>
  <si>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</si>
  <si>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</si>
  <si>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</si>
  <si>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</si>
  <si>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</si>
  <si>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</si>
  <si>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</si>
  <si>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</si>
  <si>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</si>
  <si>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</si>
  <si>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</si>
  <si>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</si>
  <si>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</si>
  <si>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</si>
  <si>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</si>
  <si>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</si>
  <si>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</si>
  <si>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</si>
  <si>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</si>
  <si>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</si>
  <si>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</si>
  <si>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</si>
  <si>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</si>
  <si>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</si>
  <si>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</si>
  <si>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</si>
  <si>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</si>
  <si>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</si>
  <si>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</si>
  <si>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</si>
  <si>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</si>
  <si>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</si>
  <si>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</si>
  <si>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</si>
  <si>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</si>
  <si>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</si>
  <si>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</si>
  <si>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</si>
  <si>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</si>
  <si>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</si>
  <si>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</si>
  <si>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</si>
  <si>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</si>
  <si>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</si>
  <si>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</si>
  <si>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</si>
  <si>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</si>
  <si>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</si>
  <si>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</si>
  <si>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</si>
  <si>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</si>
  <si>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</si>
  <si>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</si>
  <si>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</si>
  <si>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</si>
  <si>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</si>
  <si>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</si>
  <si>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</si>
  <si>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</si>
  <si>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</si>
  <si>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</si>
  <si>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</si>
  <si>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</si>
  <si>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</si>
  <si>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</si>
  <si>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</si>
  <si>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</si>
  <si>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</si>
  <si>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</si>
  <si>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</si>
  <si>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</si>
  <si>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</si>
  <si>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</si>
  <si>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</si>
  <si>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</si>
  <si>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</si>
  <si>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</si>
  <si>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</si>
  <si>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</si>
  <si>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</si>
  <si>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</si>
  <si>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</si>
  <si>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</si>
  <si>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</si>
  <si>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</si>
  <si>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</si>
  <si>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</si>
  <si>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</si>
  <si>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</si>
  <si>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</si>
  <si>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</si>
  <si>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</si>
  <si>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</si>
  <si>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</si>
  <si>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</si>
  <si>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</si>
  <si>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</si>
  <si>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</si>
  <si>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</si>
  <si>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</si>
  <si>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</si>
  <si>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</si>
  <si>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</si>
  <si>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</si>
  <si>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</si>
  <si>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</si>
  <si>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</si>
  <si>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</si>
  <si>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</si>
  <si>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</si>
  <si>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</si>
  <si>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</si>
  <si>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</si>
  <si>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</si>
  <si>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</si>
  <si>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</si>
  <si>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</si>
  <si>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</si>
  <si>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</si>
  <si>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</si>
  <si>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</si>
  <si>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</si>
  <si>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</si>
  <si>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</si>
  <si>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</si>
  <si>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</si>
  <si>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</si>
  <si>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</si>
  <si>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</si>
  <si>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</si>
  <si>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</si>
  <si>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</si>
  <si>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</si>
  <si>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</si>
  <si>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</si>
  <si>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</si>
  <si>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</si>
  <si>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</si>
  <si>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</si>
  <si>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</si>
  <si>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</si>
  <si>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</si>
  <si>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</si>
  <si>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</si>
  <si>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</si>
  <si>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</si>
  <si>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</si>
  <si>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</si>
  <si>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</si>
  <si>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</si>
  <si>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</si>
  <si>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</si>
  <si>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</si>
  <si>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</si>
  <si>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</si>
  <si>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</si>
  <si>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</si>
  <si>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</si>
  <si>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</si>
  <si>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</si>
  <si>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</si>
  <si>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</si>
  <si>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</si>
  <si>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</si>
  <si>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</si>
  <si>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</si>
  <si>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</si>
  <si>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</si>
  <si>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</si>
  <si>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</si>
  <si>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</si>
  <si>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</si>
  <si>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</si>
  <si>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</si>
  <si>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</si>
  <si>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</si>
  <si>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</si>
  <si>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</si>
  <si>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</si>
  <si>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</si>
  <si>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</si>
  <si>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</si>
  <si>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</si>
  <si>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</si>
  <si>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</si>
  <si>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</si>
  <si>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</si>
  <si>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</si>
  <si>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</si>
  <si>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</si>
  <si>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</si>
  <si>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</si>
  <si>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</si>
  <si>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</si>
  <si>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</si>
  <si>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</si>
  <si>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</si>
  <si>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</si>
  <si>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</si>
  <si>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</si>
  <si>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</si>
  <si>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</si>
  <si>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</si>
  <si>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</si>
  <si>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</si>
  <si>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</si>
  <si>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</si>
  <si>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</si>
  <si>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</si>
  <si>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</si>
  <si>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</si>
  <si>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</si>
  <si>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</si>
  <si>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</si>
  <si>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</si>
  <si>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</si>
  <si>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</si>
  <si>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</si>
  <si>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</si>
  <si>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</si>
  <si>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</si>
  <si>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</si>
  <si>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</si>
  <si>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</si>
  <si>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</si>
  <si>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</si>
  <si>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</si>
  <si>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</si>
  <si>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</si>
  <si>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</si>
  <si>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</si>
  <si>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</si>
  <si>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</si>
  <si>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</si>
  <si>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</si>
  <si>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</si>
  <si>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</si>
  <si>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</si>
  <si>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</si>
  <si>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</si>
  <si>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</si>
  <si>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</si>
  <si>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</si>
  <si>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</si>
  <si>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</si>
  <si>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</si>
  <si>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</si>
  <si>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</si>
  <si>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</si>
  <si>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</si>
  <si>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</si>
  <si>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</si>
  <si>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</si>
  <si>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</si>
  <si>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</si>
  <si>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</si>
  <si>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</si>
  <si>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</si>
  <si>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</si>
  <si>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</si>
  <si>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</si>
  <si>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</si>
  <si>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</si>
  <si>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</si>
  <si>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</si>
  <si>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</si>
  <si>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</si>
  <si>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</si>
  <si>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</si>
  <si>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</si>
  <si>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</si>
  <si>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</si>
  <si>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</si>
  <si>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</si>
  <si>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</si>
  <si>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</si>
  <si>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</si>
  <si>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</si>
  <si>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</si>
  <si>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</si>
  <si>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</si>
  <si>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</si>
  <si>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</si>
  <si>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</si>
  <si>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</si>
  <si>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</si>
  <si>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</si>
  <si>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</si>
  <si>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</si>
  <si>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</si>
  <si>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</si>
  <si>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</si>
  <si>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</si>
  <si>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</si>
  <si>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</si>
  <si>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</si>
  <si>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</si>
  <si>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</si>
  <si>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</si>
  <si>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</si>
  <si>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</si>
  <si>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</si>
  <si>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</si>
  <si>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</si>
  <si>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</si>
  <si>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</si>
  <si>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</si>
  <si>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</si>
  <si>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</si>
  <si>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</si>
  <si>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</si>
  <si>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</si>
  <si>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</si>
  <si>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</si>
  <si>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</si>
  <si>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</si>
  <si>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</si>
  <si>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</si>
  <si>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</si>
  <si>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</si>
  <si>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</si>
  <si>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</si>
  <si>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</si>
  <si>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</si>
  <si>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</si>
  <si>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</si>
  <si>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</si>
  <si>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</si>
  <si>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</si>
  <si>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</si>
  <si>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</si>
  <si>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</si>
  <si>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</si>
  <si>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</si>
  <si>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</si>
  <si>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</si>
  <si>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</si>
  <si>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</si>
  <si>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</si>
  <si>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</si>
  <si>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</si>
  <si>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</si>
  <si>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</si>
  <si>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</si>
  <si>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</si>
  <si>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</si>
  <si>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</si>
  <si>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</si>
  <si>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</si>
  <si>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</si>
  <si>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</si>
  <si>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</si>
  <si>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</si>
  <si>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</si>
  <si>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</si>
  <si>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</si>
  <si>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</si>
  <si>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</si>
  <si>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</si>
  <si>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</si>
  <si>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</si>
  <si>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</si>
  <si>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</si>
  <si>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</si>
  <si>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</si>
  <si>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</si>
  <si>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</si>
  <si>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</si>
  <si>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</si>
  <si>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</si>
  <si>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</si>
  <si>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</si>
  <si>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</si>
  <si>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</si>
  <si>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</si>
  <si>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</si>
  <si>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</si>
  <si>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</si>
  <si>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</si>
  <si>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</si>
  <si>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</si>
  <si>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</si>
  <si>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</si>
  <si>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</si>
  <si>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</si>
  <si>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</si>
  <si>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</si>
  <si>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</si>
  <si>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</si>
  <si>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</si>
  <si>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</si>
  <si>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</si>
  <si>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</si>
  <si>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</si>
  <si>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</si>
  <si>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</si>
  <si>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</si>
  <si>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</si>
  <si>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</si>
  <si>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</si>
  <si>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</si>
  <si>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</si>
  <si>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</si>
  <si>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</si>
  <si>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</si>
  <si>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</si>
  <si>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</si>
  <si>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</si>
  <si>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</si>
  <si>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</si>
  <si>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</si>
  <si>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</si>
  <si>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</si>
  <si>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</si>
  <si>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</si>
  <si>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</si>
  <si>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</si>
  <si>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</si>
  <si>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</si>
  <si>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</si>
  <si>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</si>
  <si>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</si>
  <si>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</si>
  <si>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</si>
  <si>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</si>
  <si>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</si>
  <si>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</si>
  <si>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</si>
  <si>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</si>
  <si>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</si>
  <si>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</si>
  <si>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</si>
  <si>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</si>
  <si>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</si>
  <si>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</si>
  <si>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</si>
  <si>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</si>
  <si>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</si>
  <si>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</si>
  <si>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</si>
  <si>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</si>
  <si>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</si>
  <si>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</si>
  <si>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</si>
  <si>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</si>
  <si>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</si>
  <si>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</si>
  <si>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</si>
  <si>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</si>
  <si>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</si>
  <si>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</si>
  <si>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</si>
  <si>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</si>
  <si>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</si>
  <si>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</si>
  <si>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</si>
  <si>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</si>
  <si>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</si>
  <si>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</si>
  <si>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</si>
  <si>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</si>
  <si>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</si>
  <si>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</si>
  <si>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</si>
  <si>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</si>
  <si>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</si>
  <si>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</si>
  <si>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</si>
  <si>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</si>
  <si>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</si>
  <si>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</si>
  <si>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</si>
  <si>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</si>
  <si>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</si>
  <si>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</si>
  <si>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</si>
  <si>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</si>
  <si>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</si>
  <si>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</si>
  <si>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</si>
  <si>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</si>
  <si>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</si>
  <si>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</si>
  <si>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</si>
  <si>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</si>
  <si>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</si>
  <si>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</si>
  <si>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</si>
  <si>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</si>
  <si>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</si>
  <si>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</si>
  <si>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</si>
  <si>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</si>
  <si>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</si>
  <si>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</si>
  <si>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</si>
  <si>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</si>
  <si>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</si>
  <si>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</si>
  <si>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</si>
  <si>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</si>
  <si>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</si>
  <si>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</si>
  <si>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</si>
  <si>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</si>
  <si>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</si>
  <si>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</si>
  <si>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</si>
  <si>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</si>
  <si>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</si>
  <si>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</si>
  <si>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</si>
  <si>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</si>
  <si>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</si>
  <si>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</si>
  <si>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</si>
  <si>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</si>
  <si>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</si>
  <si>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</si>
  <si>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</si>
  <si>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</si>
  <si>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</si>
  <si>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</si>
  <si>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</si>
  <si>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</si>
  <si>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</si>
  <si>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</si>
  <si>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</si>
  <si>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</si>
  <si>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</si>
  <si>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</si>
  <si>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</si>
  <si>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</si>
  <si>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</si>
  <si>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</si>
  <si>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</si>
  <si>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</si>
  <si>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</si>
  <si>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</si>
  <si>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</si>
  <si>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</si>
  <si>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</si>
  <si>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</si>
  <si>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</si>
  <si>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</si>
  <si>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</si>
  <si>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</si>
  <si>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</si>
  <si>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</si>
  <si>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</si>
  <si>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</si>
  <si>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</si>
  <si>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</si>
  <si>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</si>
  <si>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</si>
  <si>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</si>
  <si>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</si>
  <si>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</si>
  <si>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</si>
  <si>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</si>
  <si>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</si>
  <si>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</si>
  <si>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</si>
  <si>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</si>
  <si>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</si>
  <si>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</si>
  <si>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</si>
  <si>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</si>
  <si>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</si>
  <si>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</si>
  <si>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</si>
  <si>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</si>
  <si>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</si>
  <si>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</si>
  <si>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</si>
  <si>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</si>
  <si>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</si>
  <si>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</si>
  <si>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</si>
  <si>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</si>
  <si>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</si>
  <si>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</si>
  <si>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</si>
  <si>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</si>
  <si>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</si>
  <si>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</si>
  <si>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</si>
  <si>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</si>
  <si>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</si>
  <si>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</si>
  <si>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</si>
  <si>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</si>
  <si>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</si>
  <si>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</si>
  <si>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</si>
  <si>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</si>
  <si>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</si>
  <si>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</si>
  <si>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</si>
  <si>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</si>
  <si>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</si>
  <si>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</si>
  <si>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</si>
  <si>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</si>
  <si>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</si>
  <si>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</si>
  <si>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</si>
  <si>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</si>
  <si>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</si>
  <si>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</si>
  <si>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</si>
  <si>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</si>
  <si>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</si>
  <si>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</si>
  <si>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</si>
  <si>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</si>
  <si>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</si>
  <si>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</si>
  <si>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</si>
  <si>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</si>
  <si>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</si>
  <si>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</si>
  <si>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</si>
  <si>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</si>
  <si>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</si>
  <si>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</si>
  <si>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</si>
  <si>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</si>
  <si>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</si>
  <si>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</si>
  <si>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</si>
  <si>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</si>
  <si>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</si>
  <si>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</si>
  <si>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</si>
  <si>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</si>
  <si>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</si>
  <si>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</si>
  <si>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</si>
  <si>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</si>
  <si>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</si>
  <si>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</si>
  <si>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</si>
  <si>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</si>
  <si>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</si>
  <si>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</si>
  <si>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</si>
  <si>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</si>
  <si>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</si>
  <si>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</si>
  <si>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</si>
  <si>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</si>
  <si>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</si>
  <si>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</si>
  <si>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</si>
  <si>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</si>
  <si>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</si>
  <si>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</si>
  <si>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</si>
  <si>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</si>
  <si>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</si>
  <si>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</si>
  <si>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</si>
  <si>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</si>
  <si>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</si>
  <si>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</si>
  <si>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</si>
  <si>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</si>
  <si>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</si>
  <si>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</si>
  <si>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</si>
  <si>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</si>
  <si>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</si>
  <si>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</si>
  <si>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</si>
  <si>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</si>
  <si>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</si>
  <si>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</si>
  <si>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</si>
  <si>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</si>
  <si>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</si>
  <si>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</si>
  <si>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</si>
  <si>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</si>
  <si>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</si>
  <si>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</si>
  <si>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</si>
  <si>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</si>
  <si>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</si>
  <si>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</si>
  <si>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</si>
  <si>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</si>
  <si>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</si>
  <si>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</si>
  <si>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</si>
  <si>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</si>
  <si>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</si>
  <si>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</si>
  <si>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</si>
  <si>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</si>
  <si>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</si>
  <si>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</si>
  <si>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</si>
  <si>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</si>
  <si>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</si>
  <si>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</si>
  <si>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</si>
  <si>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</si>
  <si>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</si>
  <si>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</si>
  <si>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</si>
  <si>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</si>
  <si>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</si>
  <si>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</si>
  <si>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</si>
  <si>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</si>
  <si>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</si>
  <si>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</si>
  <si>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</si>
  <si>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</si>
  <si>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</si>
  <si>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</si>
  <si>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</si>
  <si>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</si>
  <si>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</si>
  <si>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</si>
  <si>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</si>
  <si>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</si>
  <si>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</si>
  <si>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</si>
  <si>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</si>
  <si>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</si>
  <si>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</si>
  <si>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</si>
  <si>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</si>
  <si>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</si>
  <si>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</si>
  <si>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</si>
  <si>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</si>
  <si>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</si>
  <si>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</si>
  <si>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</si>
  <si>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</si>
  <si>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</si>
  <si>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</si>
  <si>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</si>
  <si>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</si>
  <si>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</si>
  <si>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</si>
  <si>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</si>
  <si>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</si>
  <si>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</si>
  <si>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</si>
  <si>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</si>
  <si>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</si>
  <si>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</si>
  <si>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</si>
  <si>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</si>
  <si>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</si>
  <si>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</si>
  <si>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</si>
  <si>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</si>
  <si>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</si>
  <si>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</si>
  <si>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</si>
  <si>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</si>
  <si>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</si>
  <si>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</si>
  <si>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</si>
  <si>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</si>
  <si>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</si>
  <si>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</si>
  <si>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</si>
  <si>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</si>
  <si>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</si>
  <si>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</si>
  <si>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</si>
  <si>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</si>
  <si>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</si>
  <si>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</si>
  <si>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</si>
  <si>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</si>
  <si>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</si>
  <si>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</si>
  <si>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</si>
  <si>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</si>
  <si>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</si>
  <si>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</si>
  <si>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</si>
  <si>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</si>
  <si>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</si>
  <si>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</si>
  <si>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</si>
  <si>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</si>
  <si>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</si>
  <si>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</si>
  <si>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</si>
  <si>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</si>
  <si>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</si>
  <si>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</si>
  <si>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</si>
  <si>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</si>
  <si>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</si>
  <si>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</si>
  <si>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</si>
  <si>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</si>
  <si>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</si>
  <si>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</si>
  <si>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</si>
  <si>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</si>
  <si>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</si>
  <si>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</si>
  <si>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</si>
  <si>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</si>
  <si>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</si>
  <si>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</si>
  <si>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</si>
  <si>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</si>
  <si>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</si>
  <si>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</si>
  <si>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</si>
  <si>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</si>
  <si>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</si>
  <si>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</si>
  <si>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</si>
  <si>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</si>
  <si>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</si>
  <si>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</si>
  <si>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</si>
  <si>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</si>
  <si>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</si>
  <si>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</si>
  <si>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</si>
  <si>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</si>
  <si>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</si>
  <si>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</si>
  <si>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</si>
  <si>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</si>
  <si>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</si>
  <si>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</si>
  <si>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</si>
  <si>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</si>
  <si>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</si>
  <si>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</si>
  <si>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</si>
  <si>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</si>
  <si>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</si>
  <si>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</si>
  <si>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</si>
  <si>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</si>
  <si>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</si>
  <si>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</si>
  <si>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</si>
  <si>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</si>
  <si>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</si>
  <si>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</si>
  <si>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</si>
  <si>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</si>
  <si>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</si>
  <si>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</si>
  <si>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</si>
  <si>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</si>
  <si>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</si>
  <si>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</si>
  <si>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</si>
  <si>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</si>
  <si>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</si>
  <si>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</si>
  <si>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</si>
  <si>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</si>
  <si>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</si>
  <si>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</si>
  <si>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</si>
  <si>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</si>
  <si>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</si>
  <si>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</si>
  <si>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</si>
  <si>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</si>
  <si>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</si>
  <si>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</si>
  <si>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</si>
  <si>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</si>
  <si>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</si>
  <si>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</si>
  <si>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</si>
  <si>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</si>
  <si>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</si>
  <si>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</si>
  <si>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</si>
  <si>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</si>
  <si>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</si>
  <si>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</si>
  <si>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</si>
  <si>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</si>
  <si>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</si>
  <si>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</si>
  <si>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</si>
  <si>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</si>
  <si>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</si>
  <si>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</si>
  <si>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</si>
  <si>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</si>
  <si>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</si>
  <si>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</si>
  <si>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</si>
  <si>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</si>
  <si>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</si>
  <si>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</si>
  <si>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</si>
  <si>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</si>
  <si>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</si>
  <si>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</si>
  <si>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</si>
  <si>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</si>
  <si>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</si>
  <si>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</si>
  <si>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</si>
  <si>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</si>
  <si>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</si>
  <si>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</si>
  <si>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</si>
  <si>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</si>
  <si>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</si>
  <si>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</si>
  <si>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</si>
  <si>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</si>
  <si>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</si>
  <si>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</si>
  <si>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</si>
  <si>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</si>
  <si>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</si>
  <si>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</si>
  <si>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</si>
  <si>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</si>
  <si>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</si>
  <si>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</si>
  <si>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</si>
  <si>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</si>
  <si>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</si>
  <si>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</si>
  <si>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</si>
  <si>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</si>
  <si>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</si>
  <si>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</si>
  <si>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</si>
  <si>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</si>
  <si>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</si>
  <si>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</si>
  <si>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</si>
  <si>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</si>
  <si>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</si>
  <si>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</si>
  <si>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</si>
  <si>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</si>
  <si>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</si>
  <si>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</si>
  <si>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</si>
  <si>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</si>
  <si>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</si>
  <si>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</si>
  <si>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</si>
  <si>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</si>
  <si>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</si>
  <si>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</si>
  <si>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</si>
  <si>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</si>
  <si>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</si>
  <si>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</si>
  <si>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</si>
  <si>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</si>
  <si>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</si>
  <si>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</si>
  <si>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</si>
  <si>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</si>
  <si>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</si>
  <si>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</si>
  <si>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</si>
  <si>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</si>
  <si>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</si>
  <si>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</si>
  <si>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</si>
  <si>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</si>
  <si>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</si>
  <si>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</si>
  <si>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</si>
  <si>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</si>
  <si>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</si>
  <si>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</si>
  <si>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</si>
  <si>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</si>
  <si>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</si>
  <si>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</si>
  <si>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</si>
  <si>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</si>
  <si>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</si>
  <si>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</si>
  <si>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</si>
  <si>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</si>
  <si>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</si>
  <si>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</si>
  <si>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</si>
  <si>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</si>
  <si>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</si>
  <si>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</si>
  <si>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</si>
  <si>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</si>
  <si>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</si>
  <si>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</si>
  <si>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</si>
  <si>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</si>
  <si>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</si>
  <si>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</si>
  <si>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</si>
  <si>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</si>
  <si>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</si>
  <si>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</si>
  <si>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</si>
  <si>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</si>
  <si>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</si>
  <si>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</si>
  <si>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</si>
  <si>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</si>
  <si>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</si>
  <si>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</si>
  <si>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</si>
  <si>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</si>
  <si>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</si>
  <si>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</si>
  <si>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</si>
  <si>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</si>
  <si>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</si>
  <si>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</si>
  <si>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</si>
  <si>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</si>
  <si>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</si>
  <si>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</si>
  <si>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</si>
  <si>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</si>
  <si>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</si>
  <si>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</si>
  <si>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</si>
  <si>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</si>
  <si>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</si>
  <si>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</si>
  <si>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</si>
  <si>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</si>
  <si>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</si>
  <si>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</si>
  <si>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</si>
  <si>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</si>
  <si>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</si>
  <si>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</si>
  <si>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</si>
  <si>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</si>
  <si>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</si>
  <si>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</si>
  <si>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</si>
  <si>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</si>
  <si>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</si>
  <si>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</si>
  <si>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</si>
  <si>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</si>
  <si>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</si>
  <si>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</si>
  <si>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</si>
  <si>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</si>
  <si>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</si>
  <si>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</si>
  <si>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</si>
  <si>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</si>
  <si>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</si>
  <si>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</si>
  <si>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</si>
  <si>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</si>
  <si>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</si>
  <si>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</si>
  <si>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</si>
  <si>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</si>
  <si>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</si>
  <si>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</si>
  <si>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</si>
  <si>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</si>
  <si>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</si>
  <si>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</si>
  <si>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</si>
  <si>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</si>
  <si>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</si>
  <si>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</si>
  <si>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</si>
  <si>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</si>
  <si>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</si>
  <si>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</si>
  <si>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</si>
  <si>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</si>
  <si>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</si>
  <si>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</si>
  <si>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</si>
  <si>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</si>
  <si>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</si>
  <si>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</si>
  <si>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</si>
  <si>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</si>
  <si>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</si>
  <si>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</si>
  <si>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</si>
  <si>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</si>
  <si>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</si>
  <si>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</si>
  <si>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</si>
  <si>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</si>
  <si>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</si>
  <si>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</si>
  <si>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</si>
  <si>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</si>
  <si>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</si>
  <si>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</si>
  <si>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</si>
  <si>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</si>
  <si>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</si>
  <si>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</si>
  <si>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</si>
  <si>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</si>
  <si>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</si>
  <si>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</si>
  <si>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</si>
  <si>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</si>
  <si>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</si>
  <si>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</si>
  <si>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</si>
  <si>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</si>
  <si>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</si>
  <si>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</si>
  <si>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</si>
  <si>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</si>
  <si>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</si>
  <si>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</si>
  <si>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</si>
  <si>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</si>
  <si>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</si>
  <si>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</si>
  <si>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</si>
  <si>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</si>
  <si>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</si>
  <si>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</si>
  <si>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</si>
  <si>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</si>
  <si>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</si>
  <si>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</si>
  <si>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</si>
  <si>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</si>
  <si>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</si>
  <si>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</si>
  <si>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</si>
  <si>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</si>
  <si>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</si>
  <si>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</si>
  <si>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</si>
  <si>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</si>
  <si>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</si>
  <si>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</si>
  <si>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</si>
  <si>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</si>
  <si>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</si>
  <si>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</si>
  <si>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</si>
  <si>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</si>
  <si>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</si>
  <si>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</si>
  <si>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</si>
  <si>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</si>
  <si>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</si>
  <si>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</si>
  <si>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</si>
  <si>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</si>
  <si>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</si>
  <si>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</si>
  <si>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</si>
  <si>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</si>
  <si>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</si>
  <si>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</si>
  <si>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</si>
  <si>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</si>
  <si>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</si>
  <si>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</si>
  <si>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</si>
  <si>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</si>
  <si>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</si>
  <si>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</si>
  <si>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</si>
  <si>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</si>
  <si>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</si>
  <si>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</si>
  <si>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</si>
  <si>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</si>
  <si>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</si>
  <si>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</si>
  <si>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</si>
  <si>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</si>
  <si>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</si>
  <si>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</si>
  <si>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</si>
  <si>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</si>
  <si>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</si>
  <si>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</si>
  <si>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</si>
  <si>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</si>
  <si>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</si>
  <si>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</si>
  <si>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</si>
  <si>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</si>
  <si>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</si>
  <si>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</si>
  <si>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</si>
  <si>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</si>
  <si>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</si>
  <si>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</si>
  <si>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</si>
  <si>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</si>
  <si>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</si>
  <si>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</si>
  <si>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</si>
  <si>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</si>
  <si>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</si>
  <si>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</si>
  <si>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</si>
  <si>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</si>
  <si>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</si>
  <si>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</si>
  <si>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</si>
  <si>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</si>
  <si>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</si>
  <si>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</si>
  <si>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</si>
  <si>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</si>
  <si>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</si>
  <si>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</si>
  <si>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</si>
  <si>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</si>
  <si>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</si>
  <si>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</si>
  <si>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</si>
  <si>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</si>
  <si>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</si>
  <si>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</si>
  <si>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</si>
  <si>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</si>
  <si>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</si>
  <si>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</si>
  <si>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</si>
  <si>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</si>
  <si>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</si>
  <si>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</si>
  <si>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</si>
  <si>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</si>
  <si>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</si>
  <si>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</si>
  <si>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</si>
  <si>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</si>
  <si>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</si>
  <si>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</si>
  <si>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</si>
  <si>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</si>
  <si>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</si>
  <si>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</si>
  <si>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</si>
  <si>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</si>
  <si>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</si>
  <si>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</si>
  <si>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</si>
  <si>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</si>
  <si>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</si>
  <si>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</si>
  <si>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</si>
  <si>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</si>
  <si>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</si>
  <si>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</si>
  <si>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</si>
  <si>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</si>
  <si>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</si>
  <si>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</si>
  <si>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</si>
  <si>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</si>
  <si>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</si>
  <si>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</si>
  <si>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</si>
  <si>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</si>
  <si>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</si>
  <si>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</si>
  <si>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</si>
  <si>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</si>
  <si>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</si>
  <si>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</si>
  <si>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</si>
  <si>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</si>
  <si>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</si>
  <si>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</si>
  <si>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</si>
  <si>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</si>
  <si>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</si>
  <si>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</si>
  <si>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</si>
  <si>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</si>
  <si>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</si>
  <si>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</si>
  <si>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</si>
  <si>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</si>
  <si>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</si>
  <si>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</si>
  <si>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</si>
  <si>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</si>
  <si>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</si>
  <si>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</si>
  <si>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</si>
  <si>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</si>
  <si>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</si>
  <si>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</si>
  <si>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</si>
  <si>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</si>
  <si>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</si>
  <si>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</si>
  <si>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</si>
  <si>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</si>
  <si>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</si>
  <si>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</si>
  <si>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</si>
  <si>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</si>
  <si>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</si>
  <si>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</si>
  <si>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</si>
  <si>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</si>
  <si>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</si>
  <si>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</si>
  <si>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</si>
  <si>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</si>
  <si>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</si>
  <si>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</si>
  <si>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</si>
  <si>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</si>
  <si>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</si>
  <si>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</si>
  <si>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</si>
  <si>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</si>
  <si>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</si>
  <si>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</si>
  <si>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</si>
  <si>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</si>
  <si>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</si>
  <si>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</si>
  <si>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</si>
  <si>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</si>
  <si>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</si>
  <si>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</si>
  <si>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</si>
  <si>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</si>
  <si>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</si>
  <si>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</si>
  <si>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</si>
  <si>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</si>
  <si>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</si>
  <si>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</si>
  <si>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</si>
  <si>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</si>
  <si>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</si>
  <si>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</si>
  <si>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</si>
  <si>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</si>
  <si>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</si>
  <si>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</si>
  <si>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</si>
  <si>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</si>
  <si>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</si>
  <si>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</si>
  <si>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</si>
  <si>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</si>
  <si>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</si>
  <si>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</si>
  <si>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</si>
  <si>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</si>
  <si>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</si>
  <si>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</si>
  <si>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</si>
  <si>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</si>
  <si>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</si>
  <si>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</si>
  <si>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</si>
  <si>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</si>
  <si>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</si>
  <si>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</si>
  <si>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</si>
  <si>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</si>
  <si>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</si>
  <si>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</si>
  <si>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</si>
  <si>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</si>
  <si>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</si>
  <si>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</si>
  <si>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</si>
  <si>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</si>
  <si>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</si>
  <si>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</si>
  <si>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</si>
  <si>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</si>
  <si>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</si>
  <si>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</si>
  <si>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</si>
  <si>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</si>
  <si>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</si>
  <si>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</si>
  <si>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</si>
  <si>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</si>
  <si>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</si>
  <si>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</si>
  <si>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</si>
  <si>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</si>
  <si>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</si>
  <si>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</si>
  <si>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</si>
  <si>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</si>
  <si>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</si>
  <si>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</si>
  <si>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</si>
  <si>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</si>
  <si>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</si>
  <si>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</si>
  <si>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</si>
  <si>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</si>
  <si>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</si>
  <si>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</si>
  <si>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</si>
  <si>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</si>
  <si>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</si>
  <si>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</si>
  <si>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</si>
  <si>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</si>
  <si>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</si>
  <si>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</si>
  <si>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</si>
  <si>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</si>
  <si>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</si>
  <si>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</si>
  <si>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</si>
  <si>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</si>
  <si>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</si>
  <si>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</si>
  <si>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</si>
  <si>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</si>
  <si>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</si>
  <si>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</si>
  <si>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</si>
  <si>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</si>
  <si>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</si>
  <si>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</si>
  <si>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</si>
  <si>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</si>
  <si>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</si>
  <si>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</si>
  <si>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</si>
  <si>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</si>
  <si>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</si>
  <si>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</si>
  <si>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</si>
  <si>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</si>
  <si>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</si>
  <si>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</si>
  <si>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</si>
  <si>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</si>
  <si>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</si>
  <si>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</si>
  <si>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</si>
  <si>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</si>
  <si>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</si>
  <si>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</si>
  <si>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</si>
  <si>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</si>
  <si>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</si>
  <si>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</si>
  <si>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</si>
  <si>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</si>
  <si>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</si>
  <si>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</si>
  <si>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</si>
  <si>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</si>
  <si>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</si>
  <si>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</si>
  <si>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</si>
  <si>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</si>
  <si>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</si>
  <si>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</si>
  <si>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</si>
  <si>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</si>
  <si>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</si>
  <si>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</si>
  <si>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</si>
  <si>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</si>
  <si>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</si>
  <si>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</si>
  <si>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</si>
  <si>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</si>
  <si>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</si>
  <si>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</si>
  <si>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</si>
  <si>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</si>
  <si>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</si>
  <si>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</si>
  <si>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</si>
  <si>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</si>
  <si>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</si>
  <si>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</si>
  <si>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</si>
  <si>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</si>
  <si>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</si>
  <si>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</si>
  <si>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</si>
  <si>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</si>
  <si>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</si>
  <si>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</si>
  <si>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</si>
  <si>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</si>
  <si>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</si>
  <si>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</si>
  <si>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</si>
  <si>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</si>
  <si>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</si>
  <si>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</si>
  <si>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</si>
  <si>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</si>
  <si>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</si>
  <si>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</si>
  <si>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</si>
  <si>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</si>
  <si>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</si>
  <si>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</si>
  <si>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</si>
  <si>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</si>
  <si>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</si>
  <si>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</si>
  <si>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</si>
  <si>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</si>
  <si>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</si>
  <si>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</si>
  <si>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</si>
  <si>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</si>
  <si>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</si>
  <si>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</si>
  <si>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</si>
  <si>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</si>
  <si>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</si>
  <si>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</si>
  <si>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</si>
  <si>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</si>
  <si>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</si>
  <si>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</si>
  <si>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</si>
  <si>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</si>
  <si>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</si>
  <si>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</si>
  <si>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</si>
  <si>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</si>
  <si>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</si>
  <si>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</si>
  <si>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</si>
  <si>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</si>
  <si>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</si>
  <si>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</si>
  <si>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</si>
  <si>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</si>
  <si>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</si>
  <si>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</si>
  <si>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</si>
  <si>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</si>
  <si>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</si>
  <si>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</si>
  <si>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</si>
  <si>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</si>
  <si>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</si>
  <si>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</si>
  <si>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</si>
  <si>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</si>
  <si>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</si>
  <si>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</si>
  <si>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</si>
  <si>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</si>
  <si>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</si>
  <si>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</si>
  <si>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</si>
  <si>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</si>
  <si>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</si>
  <si>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</si>
  <si>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</si>
  <si>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</si>
  <si>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</si>
  <si>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</si>
  <si>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</si>
  <si>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</si>
  <si>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</si>
  <si>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</si>
  <si>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</si>
  <si>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</si>
  <si>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</si>
  <si>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</si>
  <si>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</si>
  <si>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</si>
  <si>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</si>
  <si>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</si>
  <si>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</si>
  <si>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</si>
  <si>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</si>
  <si>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</si>
  <si>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</si>
  <si>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</si>
  <si>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</si>
  <si>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</si>
  <si>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</si>
  <si>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</si>
  <si>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</si>
  <si>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</si>
  <si>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</si>
  <si>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</si>
  <si>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</si>
  <si>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</si>
  <si>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</si>
  <si>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</si>
  <si>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</si>
  <si>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</si>
  <si>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</si>
  <si>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</si>
  <si>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</si>
  <si>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</si>
  <si>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</si>
  <si>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</si>
  <si>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</si>
  <si>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</si>
  <si>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</si>
  <si>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</si>
  <si>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</si>
  <si>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</si>
  <si>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</si>
  <si>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</si>
  <si>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</si>
  <si>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</si>
  <si>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</si>
  <si>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</si>
  <si>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</si>
  <si>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</si>
  <si>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</si>
  <si>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</si>
  <si>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</si>
  <si>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</si>
  <si>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</si>
  <si>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</si>
  <si>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</si>
  <si>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</si>
  <si>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</si>
  <si>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</si>
  <si>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</si>
  <si>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</si>
  <si>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</si>
  <si>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</si>
  <si>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</si>
  <si>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</si>
  <si>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</si>
  <si>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</si>
  <si>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</si>
  <si>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</si>
  <si>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</si>
  <si>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</si>
  <si>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</si>
  <si>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</si>
  <si>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</si>
  <si>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</si>
  <si>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</si>
  <si>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</si>
  <si>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</si>
  <si>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</si>
  <si>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</si>
  <si>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</si>
  <si>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</si>
  <si>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</si>
  <si>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</si>
  <si>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</si>
  <si>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</si>
  <si>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</si>
  <si>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</si>
  <si>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</si>
  <si>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</si>
  <si>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</si>
  <si>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</si>
  <si>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</si>
  <si>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</si>
  <si>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</si>
  <si>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</si>
  <si>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</si>
  <si>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</si>
  <si>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</si>
  <si>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</si>
  <si>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</si>
  <si>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</si>
  <si>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</si>
  <si>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</si>
  <si>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</si>
  <si>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</si>
  <si>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</si>
  <si>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</si>
  <si>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</si>
  <si>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</si>
  <si>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</si>
  <si>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</si>
  <si>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</si>
  <si>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</si>
  <si>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</si>
  <si>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</si>
  <si>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</si>
  <si>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</si>
  <si>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</si>
  <si>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</si>
  <si>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</si>
  <si>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</si>
  <si>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</si>
  <si>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</si>
  <si>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</si>
  <si>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</si>
  <si>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</si>
  <si>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</si>
  <si>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</si>
  <si>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</si>
  <si>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</si>
  <si>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</si>
  <si>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</si>
  <si>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</si>
  <si>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</si>
  <si>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</si>
  <si>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</si>
  <si>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</si>
  <si>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</si>
  <si>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</si>
  <si>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</si>
  <si>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</si>
  <si>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</si>
  <si>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</si>
  <si>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</si>
  <si>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</si>
  <si>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</si>
  <si>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</si>
  <si>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</si>
  <si>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</si>
  <si>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</si>
  <si>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</si>
  <si>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</si>
  <si>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</si>
  <si>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</si>
  <si>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</si>
  <si>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</si>
  <si>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</si>
  <si>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</si>
  <si>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</si>
  <si>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</si>
  <si>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</si>
  <si>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</si>
  <si>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</si>
  <si>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</si>
  <si>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</si>
  <si>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</si>
  <si>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</si>
  <si>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</si>
  <si>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</si>
  <si>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</si>
  <si>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</si>
  <si>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</si>
  <si>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</si>
  <si>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</si>
  <si>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</si>
  <si>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</si>
  <si>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</si>
  <si>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</si>
  <si>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</si>
  <si>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</si>
  <si>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</si>
  <si>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</si>
  <si>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</si>
  <si>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</si>
  <si>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</si>
  <si>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</si>
  <si>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</si>
  <si>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</si>
  <si>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</si>
  <si>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</si>
  <si>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</si>
  <si>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</si>
  <si>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</si>
  <si>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</si>
  <si>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</si>
  <si>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</si>
  <si>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</si>
  <si>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</si>
  <si>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</si>
  <si>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</si>
  <si>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</si>
  <si>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</si>
  <si>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</si>
  <si>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</si>
  <si>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</si>
  <si>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</si>
  <si>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</si>
  <si>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</si>
  <si>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</si>
  <si>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</si>
  <si>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</si>
  <si>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</si>
  <si>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</si>
  <si>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</si>
  <si>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</si>
  <si>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</si>
  <si>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</si>
  <si>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</si>
  <si>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</si>
  <si>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</si>
  <si>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</si>
  <si>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</si>
  <si>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</si>
  <si>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</si>
  <si>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</si>
  <si>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</si>
  <si>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</si>
  <si>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</si>
  <si>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</si>
  <si>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</si>
  <si>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</si>
  <si>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</si>
  <si>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</si>
  <si>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</si>
  <si>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</si>
  <si>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</si>
  <si>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</si>
  <si>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</si>
  <si>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</si>
  <si>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</si>
  <si>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</si>
  <si>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</si>
  <si>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</si>
  <si>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</si>
  <si>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</si>
  <si>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</si>
  <si>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</si>
  <si>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</si>
  <si>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</si>
  <si>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</si>
  <si>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</si>
  <si>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</si>
  <si>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</si>
  <si>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</si>
  <si>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</si>
  <si>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</si>
  <si>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</si>
  <si>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</si>
  <si>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</si>
  <si>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</si>
  <si>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</si>
  <si>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</si>
  <si>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</si>
  <si>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</si>
  <si>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</si>
  <si>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</si>
  <si>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</si>
  <si>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</si>
  <si>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</si>
  <si>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</si>
  <si>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</si>
  <si>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</si>
  <si>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</si>
  <si>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</si>
  <si>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</si>
  <si>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</si>
  <si>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</si>
  <si>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</si>
  <si>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</si>
  <si>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</si>
  <si>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</si>
  <si>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</si>
  <si>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</si>
  <si>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</si>
  <si>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</si>
  <si>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</si>
  <si>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</si>
  <si>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</si>
  <si>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</si>
  <si>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</si>
  <si>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</si>
  <si>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</si>
  <si>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</si>
  <si>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</si>
  <si>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</si>
  <si>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</si>
  <si>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</si>
  <si>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</si>
  <si>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</si>
  <si>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</si>
  <si>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</si>
  <si>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</si>
  <si>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</si>
  <si>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</si>
  <si>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</si>
  <si>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</si>
  <si>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</si>
  <si>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</si>
  <si>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</si>
  <si>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</si>
  <si>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</si>
  <si>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</si>
  <si>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</si>
  <si>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</si>
  <si>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</si>
  <si>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</si>
  <si>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</si>
  <si>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</si>
  <si>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</si>
  <si>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</si>
  <si>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</si>
  <si>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</si>
  <si>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</si>
  <si>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</si>
  <si>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</si>
  <si>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</si>
  <si>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</si>
  <si>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</si>
  <si>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</si>
  <si>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</si>
  <si>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</si>
  <si>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</si>
  <si>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</si>
  <si>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</si>
  <si>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</si>
  <si>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</si>
  <si>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</si>
  <si>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</si>
  <si>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</si>
  <si>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</si>
  <si>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</si>
  <si>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</si>
  <si>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</si>
  <si>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</si>
  <si>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</si>
  <si>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</si>
  <si>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</si>
  <si>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</si>
  <si>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</si>
  <si>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</si>
  <si>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</si>
  <si>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</si>
  <si>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</si>
  <si>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</si>
  <si>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</si>
  <si>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</si>
  <si>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</si>
  <si>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</si>
  <si>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</si>
  <si>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</si>
  <si>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</si>
  <si>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</si>
  <si>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</si>
  <si>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</si>
  <si>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</si>
  <si>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</si>
  <si>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</si>
  <si>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</si>
  <si>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</si>
  <si>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</si>
  <si>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</si>
  <si>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</si>
  <si>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</si>
  <si>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</si>
  <si>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</si>
  <si>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</si>
  <si>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</si>
  <si>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</si>
  <si>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</si>
  <si>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</si>
  <si>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</si>
  <si>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</si>
  <si>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</si>
  <si>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</si>
  <si>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</si>
  <si>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</si>
  <si>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</si>
  <si>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</si>
  <si>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</si>
  <si>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</si>
  <si>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</si>
  <si>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</si>
  <si>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</si>
  <si>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</si>
  <si>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</si>
  <si>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</si>
  <si>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</si>
  <si>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</si>
  <si>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</si>
  <si>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</si>
  <si>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</si>
  <si>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</si>
  <si>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</si>
  <si>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</si>
  <si>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</si>
  <si>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</si>
  <si>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</si>
  <si>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</si>
  <si>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</si>
  <si>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</si>
  <si>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</si>
  <si>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</si>
  <si>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</si>
  <si>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</si>
  <si>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</si>
  <si>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</si>
  <si>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</si>
  <si>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</si>
  <si>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</si>
  <si>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</si>
  <si>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</si>
  <si>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</si>
  <si>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</si>
  <si>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</si>
  <si>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</si>
  <si>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</si>
  <si>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</si>
  <si>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</si>
  <si>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</si>
  <si>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</si>
  <si>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</si>
  <si>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</si>
  <si>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</si>
  <si>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</si>
  <si>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</si>
  <si>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</si>
  <si>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</si>
  <si>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</si>
  <si>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</si>
  <si>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</si>
  <si>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</si>
  <si>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</si>
  <si>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</si>
  <si>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</si>
  <si>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</si>
  <si>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</si>
  <si>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</si>
  <si>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</si>
  <si>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</si>
  <si>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</si>
  <si>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</si>
  <si>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</si>
  <si>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</si>
  <si>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</si>
  <si>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</si>
  <si>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</si>
  <si>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</si>
  <si>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</si>
  <si>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</si>
  <si>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</si>
  <si>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</si>
  <si>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</si>
  <si>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</si>
  <si>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</si>
  <si>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</si>
  <si>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</si>
  <si>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</si>
  <si>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</si>
  <si>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</si>
  <si>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</si>
  <si>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</si>
  <si>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</si>
  <si>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</si>
  <si>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</si>
  <si>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</si>
  <si>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</si>
  <si>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</si>
  <si>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</si>
  <si>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</si>
  <si>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</si>
  <si>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</si>
  <si>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</si>
  <si>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</si>
  <si>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</si>
  <si>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</si>
  <si>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</si>
  <si>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</si>
  <si>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</si>
  <si>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</si>
  <si>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</si>
  <si>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</si>
  <si>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</si>
  <si>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</si>
  <si>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</si>
  <si>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</si>
  <si>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</si>
  <si>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</si>
  <si>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</si>
  <si>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</si>
  <si>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</si>
  <si>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</si>
  <si>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</si>
  <si>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</si>
  <si>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</si>
  <si>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</si>
  <si>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</si>
  <si>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</si>
  <si>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</si>
  <si>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</si>
  <si>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</si>
  <si>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</si>
  <si>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</si>
  <si>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</si>
  <si>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</si>
  <si>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</si>
  <si>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</si>
  <si>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</si>
  <si>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</si>
  <si>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</si>
  <si>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</si>
  <si>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</si>
  <si>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</si>
  <si>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</si>
  <si>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</si>
  <si>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</si>
  <si>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</si>
  <si>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</si>
  <si>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</si>
  <si>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</si>
  <si>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</si>
  <si>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</si>
  <si>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</si>
  <si>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</si>
  <si>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</si>
  <si>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</si>
  <si>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</si>
  <si>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</si>
  <si>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</si>
  <si>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</si>
  <si>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</si>
  <si>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</si>
  <si>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</si>
  <si>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</si>
  <si>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</si>
  <si>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</si>
  <si>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</si>
  <si>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</si>
  <si>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</si>
  <si>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</si>
  <si>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</si>
  <si>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</si>
  <si>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</si>
  <si>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</si>
  <si>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</si>
  <si>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</si>
  <si>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</si>
  <si>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</si>
  <si>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</si>
  <si>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</si>
  <si>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</si>
  <si>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</si>
  <si>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</si>
  <si>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</si>
  <si>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</si>
  <si>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</si>
  <si>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</si>
  <si>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</si>
  <si>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</si>
  <si>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</si>
  <si>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</si>
  <si>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</si>
  <si>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</si>
  <si>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</si>
  <si>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</si>
  <si>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</si>
  <si>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</si>
  <si>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</si>
  <si>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</si>
  <si>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</si>
  <si>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</si>
  <si>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</si>
  <si>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</si>
  <si>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</si>
  <si>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</si>
  <si>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</si>
  <si>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</si>
  <si>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</si>
  <si>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</si>
  <si>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</si>
  <si>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</si>
  <si>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</si>
  <si>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</si>
  <si>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</si>
  <si>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</si>
  <si>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</si>
  <si>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</si>
  <si>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</si>
  <si>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</si>
  <si>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</si>
  <si>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</si>
  <si>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</si>
  <si>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</si>
  <si>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</si>
  <si>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</si>
  <si>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</si>
  <si>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</si>
  <si>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</si>
  <si>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</si>
  <si>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</si>
  <si>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</si>
  <si>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</si>
  <si>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</si>
  <si>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</si>
  <si>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</si>
  <si>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</si>
  <si>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</si>
  <si>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</si>
  <si>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</si>
  <si>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</si>
  <si>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</si>
  <si>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</si>
  <si>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</si>
  <si>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</si>
  <si>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</si>
  <si>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</si>
  <si>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</si>
  <si>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</si>
  <si>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</si>
  <si>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</si>
  <si>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</si>
  <si>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</si>
  <si>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</si>
  <si>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</si>
  <si>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</si>
  <si>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</si>
  <si>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</si>
  <si>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</si>
  <si>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</si>
  <si>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</si>
  <si>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</si>
  <si>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</si>
  <si>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</si>
  <si>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</si>
  <si>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</si>
  <si>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</si>
  <si>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</si>
  <si>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</si>
  <si>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</si>
  <si>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</si>
  <si>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</si>
  <si>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</si>
  <si>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</si>
  <si>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</si>
  <si>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</si>
  <si>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</si>
  <si>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</si>
  <si>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</si>
  <si>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</si>
  <si>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</si>
  <si>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</si>
  <si>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</si>
  <si>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</si>
  <si>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</si>
  <si>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</si>
  <si>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</si>
  <si>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</si>
  <si>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</si>
  <si>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</si>
  <si>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</si>
  <si>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</si>
  <si>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</si>
  <si>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</si>
  <si>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</si>
  <si>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</si>
  <si>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</si>
  <si>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</si>
  <si>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</si>
  <si>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</si>
  <si>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</si>
  <si>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</si>
  <si>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</si>
  <si>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</si>
  <si>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</si>
  <si>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</si>
  <si>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</si>
  <si>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</si>
  <si>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</si>
  <si>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</si>
  <si>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</si>
  <si>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</si>
  <si>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</si>
  <si>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</si>
  <si>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</si>
  <si>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</si>
  <si>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</si>
  <si>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</si>
  <si>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</si>
  <si>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</si>
  <si>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</si>
  <si>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</si>
  <si>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</si>
  <si>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</si>
  <si>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</si>
  <si>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</si>
  <si>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</si>
  <si>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</si>
  <si>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</si>
  <si>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</si>
  <si>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</si>
  <si>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</si>
  <si>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</si>
  <si>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</si>
  <si>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</si>
  <si>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</si>
  <si>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</si>
  <si>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</si>
  <si>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</si>
  <si>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</si>
  <si>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</si>
  <si>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</si>
  <si>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</si>
  <si>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</si>
  <si>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</si>
  <si>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</si>
  <si>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</si>
  <si>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</si>
  <si>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</si>
  <si>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</si>
  <si>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</si>
  <si>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</si>
  <si>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</si>
  <si>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</si>
  <si>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</si>
  <si>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</si>
  <si>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</si>
  <si>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</si>
  <si>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</si>
  <si>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</si>
  <si>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</si>
  <si>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</si>
  <si>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</si>
  <si>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</si>
  <si>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</si>
  <si>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</si>
  <si>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</si>
  <si>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</si>
  <si>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</si>
  <si>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</si>
  <si>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</si>
  <si>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</si>
  <si>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</si>
  <si>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</si>
  <si>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</si>
  <si>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</si>
  <si>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</si>
  <si>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</si>
  <si>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</si>
  <si>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</si>
  <si>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</si>
  <si>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</si>
  <si>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</si>
  <si>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</si>
  <si>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</si>
  <si>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</si>
  <si>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</si>
  <si>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</si>
  <si>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</si>
  <si>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</si>
  <si>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</si>
  <si>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</si>
  <si>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</si>
  <si>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</si>
  <si>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</si>
  <si>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</si>
  <si>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</si>
  <si>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</si>
  <si>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</si>
  <si>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</si>
  <si>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</si>
  <si>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</si>
  <si>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</si>
  <si>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</si>
  <si>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</si>
  <si>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</si>
  <si>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</si>
  <si>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</si>
  <si>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</si>
  <si>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</si>
  <si>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</si>
  <si>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</si>
  <si>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</si>
  <si>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</si>
  <si>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</si>
  <si>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</si>
  <si>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</si>
  <si>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</si>
  <si>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</si>
  <si>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</si>
  <si>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</si>
  <si>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</si>
  <si>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</si>
  <si>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</si>
  <si>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</si>
  <si>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</si>
  <si>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</si>
  <si>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</si>
  <si>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</si>
  <si>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</si>
  <si>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</si>
  <si>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</si>
  <si>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</si>
  <si>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</si>
  <si>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</si>
  <si>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</si>
  <si>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</si>
  <si>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</si>
  <si>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</si>
  <si>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</si>
  <si>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</si>
  <si>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</si>
  <si>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</si>
  <si>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</si>
  <si>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</si>
  <si>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</si>
  <si>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</si>
  <si>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</si>
  <si>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</si>
  <si>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</si>
  <si>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</si>
  <si>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</si>
  <si>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</si>
  <si>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</si>
  <si>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</si>
  <si>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</si>
  <si>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</si>
  <si>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</si>
  <si>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</si>
  <si>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</si>
  <si>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</si>
  <si>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</si>
  <si>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</si>
  <si>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</si>
  <si>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</si>
  <si>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</si>
  <si>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</si>
  <si>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</si>
  <si>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</si>
  <si>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</si>
  <si>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</si>
  <si>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</si>
  <si>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</si>
  <si>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</si>
  <si>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</si>
  <si>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</si>
  <si>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</si>
  <si>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</si>
  <si>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</si>
  <si>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</si>
  <si>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</si>
  <si>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</si>
  <si>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</si>
  <si>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</si>
  <si>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</si>
  <si>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</si>
  <si>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</si>
  <si>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</si>
  <si>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</si>
  <si>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</si>
  <si>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</si>
  <si>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</si>
  <si>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</si>
  <si>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</si>
  <si>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</si>
  <si>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</si>
  <si>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</si>
  <si>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</si>
  <si>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</si>
  <si>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</si>
  <si>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</si>
  <si>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</si>
  <si>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</si>
  <si>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</si>
  <si>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</si>
  <si>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</si>
  <si>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</si>
  <si>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</si>
  <si>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</si>
  <si>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</si>
  <si>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</si>
  <si>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</si>
  <si>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</si>
  <si>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</si>
  <si>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</si>
  <si>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</si>
  <si>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</si>
  <si>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</si>
  <si>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</si>
  <si>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</si>
  <si>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</si>
  <si>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</si>
  <si>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</si>
  <si>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</si>
  <si>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</si>
  <si>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</si>
  <si>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</si>
  <si>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</si>
  <si>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</si>
  <si>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</si>
  <si>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</si>
  <si>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</si>
  <si>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</si>
  <si>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</si>
  <si>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</si>
  <si>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</si>
  <si>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</si>
  <si>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</si>
  <si>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</si>
  <si>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</si>
  <si>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</si>
  <si>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</si>
  <si>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</si>
  <si>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</si>
  <si>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</si>
  <si>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</si>
  <si>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</si>
  <si>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</si>
  <si>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</si>
  <si>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</si>
  <si>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</si>
  <si>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</si>
  <si>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</si>
  <si>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</si>
  <si>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</si>
  <si>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</si>
  <si>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</si>
  <si>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</si>
  <si>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</si>
  <si>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</si>
  <si>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</si>
  <si>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</si>
  <si>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</si>
  <si>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</si>
  <si>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</si>
  <si>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</si>
  <si>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</si>
  <si>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</si>
  <si>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</si>
  <si>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</si>
  <si>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</si>
  <si>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</si>
  <si>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</si>
  <si>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</si>
  <si>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</si>
  <si>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</si>
  <si>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</si>
  <si>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</si>
  <si>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</si>
  <si>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</si>
  <si>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</si>
  <si>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</si>
  <si>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</si>
  <si>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</si>
  <si>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</si>
  <si>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</si>
  <si>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</si>
  <si>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</si>
  <si>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</si>
  <si>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</si>
  <si>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</si>
  <si>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</si>
  <si>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</si>
  <si>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</si>
  <si>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</si>
  <si>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</si>
  <si>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</si>
  <si>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</si>
  <si>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</si>
  <si>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</si>
  <si>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</si>
  <si>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</si>
  <si>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</si>
  <si>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</si>
  <si>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</si>
  <si>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</si>
  <si>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</si>
  <si>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</si>
  <si>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</si>
  <si>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</si>
  <si>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</si>
  <si>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</si>
  <si>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</si>
  <si>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</si>
  <si>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</si>
  <si>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</si>
  <si>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</si>
  <si>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</si>
  <si>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</si>
  <si>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</si>
  <si>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</si>
  <si>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</si>
  <si>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</si>
  <si>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</si>
  <si>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</si>
  <si>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</si>
  <si>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</si>
  <si>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</si>
  <si>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</si>
  <si>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</si>
  <si>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</si>
  <si>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</si>
  <si>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</si>
  <si>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</si>
  <si>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</si>
  <si>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</si>
  <si>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</si>
  <si>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</si>
  <si>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</si>
  <si>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</si>
  <si>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</si>
  <si>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</si>
  <si>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</si>
  <si>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</si>
  <si>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</si>
  <si>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</si>
  <si>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</si>
  <si>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</si>
  <si>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</si>
  <si>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</si>
  <si>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</si>
  <si>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</si>
  <si>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</si>
  <si>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</si>
  <si>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</si>
  <si>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</si>
  <si>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</si>
  <si>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</si>
  <si>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</si>
  <si>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</si>
  <si>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</si>
  <si>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</si>
  <si>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</si>
  <si>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</si>
  <si>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</si>
  <si>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</si>
  <si>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</si>
  <si>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</si>
  <si>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</si>
  <si>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</si>
  <si>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</si>
  <si>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</si>
  <si>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</si>
  <si>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</si>
  <si>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</si>
  <si>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</si>
  <si>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</si>
  <si>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</si>
  <si>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</si>
  <si>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</si>
  <si>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</si>
  <si>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</si>
  <si>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</si>
  <si>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</si>
  <si>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</si>
  <si>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</si>
  <si>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</si>
  <si>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</si>
  <si>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</si>
  <si>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</si>
  <si>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</si>
  <si>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</si>
  <si>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</si>
  <si>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</si>
  <si>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</si>
  <si>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</si>
  <si>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</si>
  <si>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</si>
  <si>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</si>
  <si>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</si>
  <si>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</si>
  <si>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</si>
  <si>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</si>
  <si>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</si>
  <si>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</si>
  <si>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</si>
  <si>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</si>
  <si>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</si>
  <si>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</si>
  <si>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</si>
  <si>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</si>
  <si>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</si>
  <si>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</si>
  <si>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</si>
  <si>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</si>
  <si>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</si>
  <si>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</si>
  <si>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</si>
  <si>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</si>
  <si>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</si>
  <si>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</si>
  <si>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</si>
  <si>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</si>
  <si>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</si>
  <si>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</si>
  <si>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</si>
  <si>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</si>
  <si>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</si>
  <si>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</si>
  <si>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</si>
  <si>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</si>
  <si>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</si>
  <si>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</si>
  <si>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</si>
  <si>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</si>
  <si>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</si>
  <si>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</si>
  <si>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</si>
  <si>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</si>
  <si>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</si>
  <si>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</si>
  <si>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</si>
  <si>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</si>
  <si>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</si>
  <si>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</si>
  <si>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</si>
  <si>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</si>
  <si>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</si>
  <si>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</si>
  <si>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</si>
  <si>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</si>
  <si>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</si>
  <si>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</si>
  <si>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</si>
  <si>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</si>
  <si>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</si>
  <si>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</si>
  <si>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</si>
  <si>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</si>
  <si>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</si>
  <si>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</si>
  <si>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</si>
  <si>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</si>
  <si>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</si>
  <si>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</si>
  <si>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</si>
  <si>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</si>
  <si>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</si>
  <si>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</si>
  <si>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</si>
  <si>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</si>
  <si>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</si>
  <si>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</si>
  <si>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</si>
  <si>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</si>
  <si>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</si>
  <si>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</si>
  <si>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</si>
  <si>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</si>
  <si>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</si>
  <si>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</si>
  <si>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</si>
  <si>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</si>
  <si>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</si>
  <si>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</si>
  <si>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</si>
  <si>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</si>
  <si>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</si>
  <si>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</si>
  <si>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</si>
  <si>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</si>
  <si>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</si>
  <si>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</si>
  <si>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</si>
  <si>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</si>
  <si>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</si>
  <si>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</si>
  <si>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</si>
  <si>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</si>
  <si>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</si>
  <si>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</si>
  <si>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</si>
  <si>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</si>
  <si>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</si>
  <si>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</si>
  <si>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</si>
  <si>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</si>
  <si>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</si>
  <si>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</si>
  <si>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</si>
  <si>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</si>
  <si>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</si>
  <si>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</si>
  <si>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</si>
  <si>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</si>
  <si>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</si>
  <si>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</si>
  <si>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</si>
  <si>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</si>
  <si>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</si>
  <si>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</si>
  <si>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</si>
  <si>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</si>
  <si>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</si>
  <si>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</si>
  <si>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</si>
  <si>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</si>
  <si>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</si>
  <si>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</si>
  <si>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</si>
  <si>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</si>
  <si>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</si>
  <si>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</si>
  <si>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</si>
  <si>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</si>
  <si>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</si>
  <si>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</si>
  <si>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</si>
  <si>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</si>
  <si>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</si>
  <si>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</si>
  <si>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</si>
  <si>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</si>
  <si>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</si>
  <si>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</si>
  <si>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</si>
  <si>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</si>
  <si>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</si>
  <si>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</si>
  <si>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</si>
  <si>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</si>
  <si>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</si>
  <si>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</si>
  <si>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</si>
  <si>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</si>
  <si>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</si>
  <si>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</si>
  <si>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</si>
  <si>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</si>
  <si>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</si>
  <si>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</si>
  <si>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</si>
  <si>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</si>
  <si>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</si>
  <si>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</si>
  <si>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</si>
  <si>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</si>
  <si>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</si>
  <si>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</si>
  <si>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</si>
  <si>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</si>
  <si>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</si>
  <si>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</si>
  <si>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</si>
  <si>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</si>
  <si>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</si>
  <si>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</si>
  <si>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</si>
  <si>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</si>
  <si>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</si>
  <si>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</si>
  <si>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</si>
  <si>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</si>
  <si>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</si>
  <si>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</si>
  <si>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</si>
  <si>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</si>
  <si>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</si>
  <si>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</si>
  <si>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</si>
  <si>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</si>
  <si>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</si>
  <si>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</si>
  <si>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</si>
  <si>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</si>
  <si>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</si>
  <si>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</si>
  <si>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</si>
  <si>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</si>
  <si>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</si>
  <si>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</si>
  <si>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</si>
  <si>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</si>
  <si>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</si>
  <si>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</si>
  <si>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</si>
  <si>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</si>
  <si>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</si>
  <si>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</si>
  <si>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</si>
  <si>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</si>
  <si>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</si>
  <si>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</si>
  <si>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</si>
  <si>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</si>
  <si>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</si>
  <si>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</si>
  <si>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</si>
  <si>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</si>
  <si>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</si>
  <si>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</si>
  <si>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</si>
  <si>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</si>
  <si>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</si>
  <si>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</si>
  <si>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</si>
  <si>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</si>
  <si>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</si>
  <si>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</si>
  <si>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</si>
  <si>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</si>
  <si>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</si>
  <si>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</si>
  <si>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</si>
  <si>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</si>
  <si>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</si>
  <si>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</si>
  <si>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</si>
  <si>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</si>
  <si>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</si>
  <si>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</si>
  <si>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</si>
  <si>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</si>
  <si>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</si>
  <si>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</si>
  <si>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</si>
  <si>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</si>
  <si>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</si>
  <si>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</si>
  <si>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</si>
  <si>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</si>
  <si>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</si>
  <si>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</si>
  <si>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</si>
  <si>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</si>
  <si>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</si>
  <si>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</si>
  <si>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</si>
  <si>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</si>
  <si>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</si>
  <si>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</si>
  <si>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</si>
  <si>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</si>
  <si>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</si>
  <si>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</si>
  <si>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</si>
  <si>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</si>
  <si>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</si>
  <si>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</si>
  <si>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</si>
  <si>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</si>
  <si>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</si>
  <si>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</si>
  <si>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</si>
  <si>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</si>
  <si>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</si>
  <si>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</si>
  <si>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</si>
  <si>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</si>
  <si>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</si>
  <si>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</si>
  <si>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</si>
  <si>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</si>
  <si>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</si>
  <si>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</si>
  <si>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</si>
  <si>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</si>
  <si>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</si>
  <si>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</si>
  <si>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</si>
  <si>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</si>
  <si>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</si>
  <si>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</si>
  <si>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</si>
  <si>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</si>
  <si>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</si>
  <si>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</si>
  <si>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</si>
  <si>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</si>
  <si>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</si>
  <si>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</si>
  <si>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</si>
  <si>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</si>
  <si>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</si>
  <si>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</si>
  <si>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</si>
  <si>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</si>
  <si>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</si>
  <si>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</si>
  <si>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</si>
  <si>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</si>
  <si>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</si>
  <si>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</si>
  <si>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</si>
  <si>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</si>
  <si>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</si>
  <si>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</si>
  <si>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</si>
  <si>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</si>
  <si>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</si>
  <si>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</si>
  <si>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</si>
  <si>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</si>
  <si>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</si>
  <si>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</si>
  <si>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</si>
  <si>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</si>
  <si>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</si>
  <si>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</si>
  <si>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</si>
  <si>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</si>
  <si>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</si>
  <si>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</si>
  <si>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</si>
  <si>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</si>
  <si>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</si>
  <si>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</si>
  <si>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</si>
  <si>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</si>
  <si>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</si>
  <si>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</si>
  <si>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</si>
  <si>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</si>
  <si>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</si>
  <si>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</si>
  <si>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</si>
  <si>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</si>
  <si>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</si>
  <si>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</si>
  <si>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</si>
  <si>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</si>
  <si>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</si>
  <si>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</si>
  <si>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</si>
  <si>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</si>
  <si>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</si>
  <si>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</si>
  <si>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</si>
  <si>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</si>
  <si>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</si>
  <si>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</si>
  <si>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</si>
  <si>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</si>
  <si>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</si>
  <si>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</si>
  <si>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</si>
  <si>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</si>
  <si>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</si>
  <si>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</si>
  <si>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</si>
  <si>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</si>
  <si>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</si>
  <si>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</si>
  <si>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</si>
  <si>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</si>
  <si>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</si>
  <si>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</si>
  <si>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</si>
  <si>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</si>
  <si>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</si>
  <si>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</si>
  <si>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</si>
  <si>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</si>
  <si>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</si>
  <si>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</si>
  <si>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</si>
  <si>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</si>
  <si>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</si>
  <si>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</si>
  <si>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</si>
  <si>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</si>
  <si>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</si>
  <si>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</si>
  <si>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</si>
  <si>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</si>
  <si>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</si>
  <si>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</si>
  <si>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</si>
  <si>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</si>
  <si>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</si>
  <si>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</si>
  <si>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</si>
  <si>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</si>
  <si>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</si>
  <si>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</si>
  <si>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</si>
  <si>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</si>
  <si>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</si>
  <si>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</si>
  <si>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</si>
  <si>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</si>
  <si>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</si>
  <si>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</si>
  <si>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</si>
  <si>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</si>
  <si>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</si>
  <si>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</si>
  <si>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</si>
  <si>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</si>
  <si>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</si>
  <si>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</si>
  <si>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</si>
  <si>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</si>
  <si>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</si>
  <si>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</si>
  <si>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</si>
  <si>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</si>
  <si>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</si>
  <si>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</si>
  <si>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</si>
  <si>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</si>
  <si>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</si>
  <si>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</si>
  <si>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</si>
  <si>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</si>
  <si>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</si>
  <si>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</si>
  <si>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</si>
  <si>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</si>
  <si>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</si>
  <si>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</si>
  <si>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</si>
  <si>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</si>
  <si>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</si>
  <si>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</si>
  <si>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</si>
  <si>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</si>
  <si>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</si>
  <si>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</si>
  <si>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</si>
  <si>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</si>
  <si>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</si>
  <si>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</si>
  <si>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</si>
  <si>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</si>
  <si>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</si>
  <si>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</si>
  <si>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</si>
  <si>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</si>
  <si>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</si>
  <si>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</si>
  <si>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</si>
  <si>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</si>
  <si>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</si>
  <si>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</si>
  <si>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</si>
  <si>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</si>
  <si>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</si>
  <si>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</si>
  <si>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</si>
  <si>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</si>
  <si>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</si>
  <si>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</si>
  <si>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</si>
  <si>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</si>
  <si>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</si>
  <si>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</si>
  <si>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</si>
  <si>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</si>
  <si>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</si>
  <si>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</si>
  <si>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</si>
  <si>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</si>
  <si>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</si>
  <si>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</si>
  <si>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</si>
  <si>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</si>
  <si>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</si>
  <si>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</si>
  <si>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</si>
  <si>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</si>
  <si>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</si>
  <si>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</si>
  <si>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</si>
  <si>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</si>
  <si>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</si>
  <si>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</si>
  <si>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</si>
  <si>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</si>
  <si>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</si>
  <si>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</si>
  <si>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</si>
  <si>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</si>
  <si>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</si>
  <si>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</si>
  <si>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</si>
  <si>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</si>
  <si>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</si>
  <si>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</si>
  <si>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</si>
  <si>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</si>
  <si>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</si>
  <si>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</si>
  <si>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</si>
  <si>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</si>
  <si>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</si>
  <si>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</si>
  <si>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</si>
  <si>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</si>
  <si>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</si>
  <si>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</si>
  <si>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</si>
  <si>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</si>
  <si>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</si>
  <si>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</si>
  <si>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</si>
  <si>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</si>
  <si>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</si>
  <si>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</si>
  <si>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</si>
  <si>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</si>
  <si>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</si>
  <si>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</si>
  <si>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</si>
  <si>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</si>
  <si>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</si>
  <si>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</si>
  <si>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</si>
  <si>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</si>
  <si>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</si>
  <si>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</si>
  <si>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</si>
  <si>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</si>
  <si>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</si>
  <si>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</si>
  <si>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</si>
  <si>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</si>
  <si>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</si>
  <si>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</si>
  <si>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</si>
  <si>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</si>
  <si>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</si>
  <si>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</si>
  <si>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</si>
  <si>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</si>
  <si>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</si>
  <si>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</si>
  <si>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</si>
  <si>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</si>
  <si>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</si>
  <si>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</si>
  <si>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</si>
  <si>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</si>
  <si>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</si>
  <si>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</si>
  <si>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</si>
  <si>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</si>
  <si>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</si>
  <si>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</si>
  <si>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</si>
  <si>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</si>
  <si>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</si>
  <si>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</si>
  <si>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</si>
  <si>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</si>
  <si>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</si>
  <si>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</si>
  <si>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</si>
  <si>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</si>
  <si>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</si>
  <si>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</si>
  <si>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</si>
  <si>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</si>
  <si>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</si>
  <si>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</si>
  <si>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</si>
  <si>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</si>
  <si>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</si>
  <si>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</si>
  <si>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</si>
  <si>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</si>
  <si>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</si>
  <si>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</si>
  <si>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</si>
  <si>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</si>
  <si>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</si>
  <si>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</si>
  <si>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</si>
  <si>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</si>
  <si>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</si>
  <si>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</si>
  <si>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</si>
  <si>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</si>
  <si>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</si>
  <si>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</si>
  <si>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</si>
  <si>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</si>
  <si>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</si>
  <si>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</si>
  <si>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</si>
  <si>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</si>
  <si>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</si>
  <si>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</si>
  <si>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</si>
  <si>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</si>
  <si>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</si>
  <si>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</si>
  <si>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</si>
  <si>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</si>
  <si>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</si>
  <si>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</si>
  <si>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</si>
  <si>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</si>
  <si>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</si>
  <si>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</si>
  <si>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</si>
  <si>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</si>
  <si>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</si>
  <si>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</si>
  <si>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</si>
  <si>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</si>
  <si>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</si>
  <si>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</si>
  <si>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</si>
  <si>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</si>
  <si>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</si>
  <si>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</si>
  <si>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</si>
  <si>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</si>
  <si>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</si>
  <si>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</si>
  <si>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</si>
  <si>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</si>
  <si>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</si>
  <si>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</si>
  <si>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</si>
  <si>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</si>
  <si>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</si>
  <si>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</si>
  <si>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</si>
  <si>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</si>
  <si>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</si>
  <si>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</si>
  <si>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</si>
  <si>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</si>
  <si>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</si>
  <si>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</si>
  <si>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</si>
  <si>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</si>
  <si>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</si>
  <si>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</si>
  <si>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</si>
  <si>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</si>
  <si>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</si>
  <si>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</si>
  <si>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</si>
  <si>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</si>
  <si>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</si>
  <si>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</si>
  <si>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</si>
  <si>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</si>
  <si>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</si>
  <si>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</si>
  <si>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</si>
  <si>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</si>
  <si>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</si>
  <si>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</si>
  <si>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</si>
  <si>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</si>
  <si>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</si>
  <si>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</si>
  <si>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</si>
  <si>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</si>
  <si>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</si>
  <si>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</si>
  <si>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</si>
  <si>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</si>
  <si>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</si>
  <si>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</si>
  <si>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</si>
  <si>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</si>
  <si>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</si>
  <si>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</si>
  <si>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</si>
  <si>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</si>
  <si>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</si>
  <si>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</si>
  <si>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</si>
  <si>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</si>
  <si>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</si>
  <si>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</si>
  <si>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</si>
  <si>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</si>
  <si>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</si>
  <si>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</si>
  <si>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</si>
  <si>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</si>
  <si>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</si>
  <si>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</si>
  <si>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</si>
  <si>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</si>
  <si>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</si>
  <si>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</si>
  <si>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</si>
  <si>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</si>
  <si>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</si>
  <si>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</si>
  <si>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</si>
  <si>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</si>
  <si>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</si>
  <si>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</si>
  <si>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</si>
  <si>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</si>
  <si>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</si>
  <si>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</si>
  <si>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</si>
  <si>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</si>
  <si>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</si>
  <si>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</si>
  <si>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</si>
  <si>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</si>
  <si>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</si>
  <si>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</si>
  <si>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</si>
  <si>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</si>
  <si>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</si>
  <si>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</si>
  <si>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</si>
  <si>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</si>
  <si>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</si>
  <si>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</si>
  <si>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</si>
  <si>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</si>
  <si>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</si>
  <si>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</si>
  <si>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</si>
  <si>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</si>
  <si>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</si>
  <si>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</si>
  <si>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</si>
  <si>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</si>
  <si>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</si>
  <si>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</si>
  <si>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</si>
  <si>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</si>
  <si>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</si>
  <si>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</si>
  <si>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</si>
  <si>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</si>
  <si>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</si>
  <si>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</si>
  <si>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</si>
  <si>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</si>
  <si>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</si>
  <si>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</si>
  <si>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</si>
  <si>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</si>
  <si>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</si>
  <si>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</si>
  <si>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</si>
  <si>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</si>
  <si>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</si>
  <si>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</si>
  <si>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</si>
  <si>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</si>
  <si>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</si>
  <si>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</si>
  <si>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</si>
  <si>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</si>
  <si>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</si>
  <si>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</si>
  <si>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</si>
  <si>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</si>
  <si>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</si>
  <si>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</si>
  <si>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</si>
  <si>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</si>
  <si>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</si>
  <si>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</si>
  <si>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</si>
  <si>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</si>
  <si>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</si>
  <si>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</si>
  <si>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</si>
  <si>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</si>
  <si>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</si>
  <si>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</si>
  <si>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</si>
  <si>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</si>
  <si>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</si>
  <si>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</si>
  <si>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</si>
  <si>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</si>
  <si>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</si>
  <si>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</si>
  <si>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</si>
  <si>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</si>
  <si>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</si>
  <si>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</si>
  <si>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</si>
  <si>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</si>
  <si>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</si>
  <si>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</si>
  <si>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</si>
  <si>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</si>
  <si>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</si>
  <si>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</si>
  <si>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</si>
  <si>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</si>
  <si>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</si>
  <si>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</si>
  <si>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</si>
  <si>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</si>
  <si>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</si>
  <si>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</si>
  <si>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</si>
  <si>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</si>
  <si>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</si>
  <si>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</si>
  <si>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</si>
  <si>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</si>
  <si>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</si>
  <si>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</si>
  <si>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</si>
  <si>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</si>
  <si>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</si>
  <si>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</si>
  <si>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</si>
  <si>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</si>
  <si>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</si>
  <si>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</si>
  <si>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</si>
  <si>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</si>
  <si>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</si>
  <si>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</si>
  <si>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</si>
  <si>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</si>
  <si>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</si>
  <si>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</si>
  <si>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</si>
  <si>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</si>
  <si>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</si>
  <si>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</si>
  <si>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</si>
  <si>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</si>
  <si>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</si>
  <si>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</si>
  <si>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</si>
  <si>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</si>
  <si>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</si>
  <si>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</si>
  <si>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</si>
  <si>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</si>
  <si>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</si>
  <si>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</si>
  <si>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</si>
  <si>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</si>
  <si>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</si>
  <si>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</si>
  <si>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</si>
  <si>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</si>
  <si>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</si>
  <si>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</si>
  <si>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</si>
  <si>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</si>
  <si>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</si>
  <si>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</si>
  <si>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</si>
  <si>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</si>
  <si>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</si>
  <si>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</si>
  <si>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</si>
  <si>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</si>
  <si>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</si>
  <si>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</si>
  <si>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</si>
  <si>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</si>
  <si>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</si>
  <si>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</si>
  <si>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</si>
  <si>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</si>
  <si>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</si>
  <si>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</si>
  <si>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</si>
  <si>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</si>
  <si>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</si>
  <si>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</si>
  <si>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</si>
  <si>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</si>
  <si>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</si>
  <si>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</si>
  <si>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</si>
  <si>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</si>
  <si>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</si>
  <si>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</si>
  <si>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</si>
  <si>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</si>
  <si>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</si>
  <si>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</si>
  <si>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</si>
  <si>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</si>
  <si>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</si>
  <si>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</si>
  <si>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</si>
  <si>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</si>
  <si>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</si>
  <si>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</si>
  <si>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</si>
  <si>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</si>
  <si>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</si>
  <si>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</si>
  <si>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</si>
  <si>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</si>
  <si>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</si>
  <si>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</si>
  <si>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</si>
  <si>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</si>
  <si>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</si>
  <si>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</si>
  <si>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</si>
  <si>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</si>
  <si>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</si>
  <si>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</si>
  <si>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</si>
  <si>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</si>
  <si>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</si>
  <si>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</si>
  <si>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</si>
  <si>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</si>
  <si>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</si>
  <si>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</si>
  <si>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</si>
  <si>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</si>
  <si>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</si>
  <si>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</si>
  <si>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</si>
  <si>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</si>
  <si>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</si>
  <si>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</si>
  <si>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</si>
  <si>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</si>
  <si>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</si>
  <si>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</si>
  <si>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</si>
  <si>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</si>
  <si>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</si>
  <si>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</si>
  <si>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</si>
  <si>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</si>
  <si>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</si>
  <si>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</si>
  <si>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</si>
  <si>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</si>
  <si>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</si>
  <si>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</si>
  <si>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</si>
  <si>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</si>
  <si>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</si>
  <si>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</si>
  <si>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</si>
  <si>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</si>
  <si>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</si>
  <si>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</si>
  <si>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</si>
  <si>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</si>
  <si>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</si>
  <si>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</si>
  <si>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</si>
  <si>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</si>
  <si>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</si>
  <si>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</si>
  <si>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</si>
  <si>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</si>
  <si>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</si>
  <si>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</si>
  <si>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</si>
  <si>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</si>
  <si>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</si>
  <si>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</si>
  <si>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</si>
  <si>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</si>
  <si>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</si>
  <si>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</si>
  <si>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</si>
  <si>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</si>
  <si>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</si>
  <si>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</si>
  <si>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</si>
  <si>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</si>
  <si>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</si>
  <si>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</si>
  <si>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</si>
  <si>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</si>
  <si>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</si>
  <si>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</si>
  <si>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</si>
  <si>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</si>
  <si>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</si>
  <si>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</si>
  <si>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</si>
  <si>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</si>
  <si>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</si>
  <si>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</si>
  <si>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</si>
  <si>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</si>
  <si>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</si>
  <si>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</si>
  <si>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</si>
  <si>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</si>
  <si>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</si>
  <si>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</si>
  <si>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</si>
  <si>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</si>
  <si>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</si>
  <si>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</si>
  <si>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</si>
  <si>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</si>
  <si>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</si>
  <si>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</si>
  <si>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</si>
  <si>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</si>
  <si>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</si>
  <si>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</si>
  <si>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</si>
  <si>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</si>
  <si>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</si>
  <si>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</si>
  <si>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</si>
  <si>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</si>
  <si>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</si>
  <si>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</si>
  <si>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</si>
  <si>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</si>
  <si>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</si>
  <si>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</si>
  <si>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</si>
  <si>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</si>
  <si>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</si>
  <si>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</si>
  <si>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</si>
  <si>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</si>
  <si>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</si>
  <si>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</si>
  <si>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</si>
  <si>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</si>
  <si>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</si>
  <si>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</si>
  <si>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</si>
  <si>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</si>
  <si>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</si>
  <si>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</si>
  <si>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</si>
  <si>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</si>
  <si>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</si>
  <si>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</si>
  <si>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</si>
  <si>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</si>
  <si>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</si>
  <si>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</si>
  <si>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</si>
  <si>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</si>
  <si>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</si>
  <si>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</si>
  <si>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</si>
  <si>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</si>
  <si>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</si>
  <si>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</si>
  <si>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</si>
  <si>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</si>
  <si>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</si>
  <si>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</si>
  <si>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</si>
  <si>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</si>
  <si>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</si>
  <si>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</si>
  <si>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</si>
  <si>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</si>
  <si>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</si>
  <si>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</si>
  <si>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</si>
  <si>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</si>
  <si>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</si>
  <si>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</si>
  <si>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</si>
  <si>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</si>
  <si>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</si>
  <si>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</si>
  <si>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</si>
  <si>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</si>
  <si>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</si>
  <si>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</si>
  <si>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</si>
  <si>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</si>
  <si>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</si>
  <si>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</si>
  <si>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</si>
  <si>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</si>
  <si>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</si>
  <si>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</si>
  <si>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</si>
  <si>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</si>
  <si>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</si>
  <si>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</si>
  <si>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</si>
  <si>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</si>
  <si>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</si>
  <si>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</si>
  <si>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</si>
  <si>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</si>
  <si>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</si>
  <si>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</si>
  <si>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</si>
  <si>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</si>
  <si>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</si>
  <si>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</si>
  <si>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</si>
  <si>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</si>
  <si>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</si>
  <si>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</si>
  <si>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</si>
  <si>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</si>
  <si>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</si>
  <si>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</si>
  <si>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</si>
  <si>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</si>
  <si>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</si>
  <si>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</si>
  <si>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</si>
  <si>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</si>
  <si>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</si>
  <si>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</si>
  <si>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</si>
  <si>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</si>
  <si>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</si>
  <si>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</si>
  <si>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</si>
  <si>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</si>
  <si>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</si>
  <si>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</si>
  <si>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</si>
  <si>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</si>
  <si>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</si>
  <si>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</si>
  <si>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</si>
  <si>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</si>
  <si>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</si>
  <si>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</si>
  <si>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</si>
  <si>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</si>
  <si>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</si>
  <si>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</si>
  <si>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</si>
  <si>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</si>
  <si>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</si>
  <si>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</si>
  <si>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</si>
  <si>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</si>
  <si>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</si>
  <si>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</si>
  <si>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</si>
  <si>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</si>
  <si>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</si>
  <si>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</si>
  <si>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</si>
  <si>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</si>
  <si>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</si>
  <si>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</si>
  <si>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</si>
  <si>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</si>
  <si>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</si>
  <si>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</si>
  <si>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</si>
  <si>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</si>
  <si>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</si>
  <si>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</si>
  <si>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</si>
  <si>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</si>
  <si>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</si>
  <si>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</si>
  <si>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</si>
  <si>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</si>
  <si>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</si>
  <si>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</si>
  <si>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</si>
  <si>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</si>
  <si>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</si>
  <si>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</si>
  <si>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</si>
  <si>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</si>
  <si>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</si>
  <si>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</si>
  <si>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</si>
  <si>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</si>
  <si>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</si>
  <si>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</si>
  <si>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</si>
  <si>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</si>
  <si>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</si>
  <si>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</si>
  <si>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</si>
  <si>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</si>
  <si>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</si>
  <si>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</si>
  <si>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</si>
  <si>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</si>
  <si>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</si>
  <si>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</si>
  <si>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</si>
  <si>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</si>
  <si>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</si>
  <si>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</si>
  <si>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</si>
  <si>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</si>
  <si>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</si>
  <si>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</si>
  <si>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</si>
  <si>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</si>
  <si>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</si>
  <si>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</si>
  <si>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</si>
  <si>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</si>
  <si>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</si>
  <si>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</si>
  <si>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</si>
  <si>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</si>
  <si>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</si>
  <si>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</si>
  <si>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</si>
  <si>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</si>
  <si>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</si>
  <si>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</si>
  <si>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</si>
  <si>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</si>
  <si>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</si>
  <si>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</si>
  <si>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</si>
  <si>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</si>
  <si>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</si>
  <si>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</si>
  <si>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</si>
  <si>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</si>
  <si>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</si>
  <si>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</si>
  <si>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</si>
  <si>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</si>
  <si>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</si>
  <si>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</si>
  <si>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</si>
  <si>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</si>
  <si>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</si>
  <si>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</si>
  <si>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</si>
  <si>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</si>
  <si>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</si>
  <si>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</si>
  <si>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</si>
  <si>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</si>
  <si>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</si>
  <si>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</si>
  <si>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</si>
  <si>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</si>
  <si>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</si>
  <si>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</si>
  <si>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</si>
  <si>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</si>
  <si>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</si>
  <si>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</si>
  <si>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</si>
  <si>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</si>
  <si>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</si>
  <si>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</si>
  <si>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</si>
  <si>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</si>
  <si>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</si>
  <si>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</si>
  <si>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</si>
  <si>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</si>
  <si>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</si>
  <si>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</si>
  <si>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</si>
  <si>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</si>
  <si>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</si>
  <si>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</si>
  <si>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</si>
  <si>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</si>
  <si>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</si>
  <si>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</si>
  <si>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</si>
  <si>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</si>
  <si>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</si>
  <si>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</si>
  <si>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</si>
  <si>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</si>
  <si>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</si>
  <si>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</si>
  <si>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</si>
  <si>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</si>
  <si>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</si>
  <si>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</si>
  <si>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</si>
  <si>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</si>
  <si>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</si>
  <si>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</si>
  <si>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</si>
  <si>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</si>
  <si>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</si>
  <si>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</si>
  <si>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</si>
  <si>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</si>
  <si>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</si>
  <si>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</si>
  <si>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</si>
  <si>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</si>
  <si>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</si>
  <si>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</si>
  <si>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</si>
  <si>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</si>
  <si>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</si>
  <si>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</si>
  <si>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</si>
  <si>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</si>
  <si>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</si>
  <si>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</si>
  <si>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</si>
  <si>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</si>
  <si>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</si>
  <si>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</si>
  <si>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</si>
  <si>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</si>
  <si>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</si>
  <si>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</si>
  <si>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</si>
  <si>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</si>
  <si>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</si>
  <si>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</si>
  <si>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</si>
  <si>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</si>
  <si>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</si>
  <si>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</si>
  <si>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</si>
  <si>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</si>
  <si>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</si>
  <si>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</si>
  <si>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</si>
  <si>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</si>
  <si>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</si>
  <si>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</si>
  <si>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</si>
  <si>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</si>
  <si>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</si>
  <si>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</si>
  <si>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</si>
  <si>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</si>
  <si>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</si>
  <si>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</si>
  <si>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</si>
  <si>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</si>
  <si>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</si>
  <si>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</si>
  <si>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</si>
  <si>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</si>
  <si>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</si>
  <si>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</si>
  <si>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</si>
  <si>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</si>
  <si>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</si>
  <si>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</si>
  <si>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</si>
  <si>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</si>
  <si>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</si>
  <si>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</si>
  <si>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</si>
  <si>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</si>
  <si>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</si>
  <si>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</si>
  <si>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</si>
  <si>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</si>
  <si>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</si>
  <si>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</si>
  <si>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</si>
  <si>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</si>
  <si>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</si>
  <si>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</si>
  <si>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</si>
  <si>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</si>
  <si>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</si>
  <si>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</si>
  <si>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</si>
  <si>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</si>
  <si>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</si>
  <si>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</si>
  <si>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</si>
  <si>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</si>
  <si>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</si>
  <si>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</si>
  <si>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</si>
  <si>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</si>
  <si>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</si>
  <si>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</si>
  <si>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</si>
  <si>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</si>
  <si>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</si>
  <si>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</si>
  <si>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</si>
  <si>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</si>
  <si>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</si>
  <si>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</si>
  <si>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</si>
  <si>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</si>
  <si>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</si>
  <si>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</si>
  <si>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</si>
  <si>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</si>
  <si>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</si>
  <si>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</si>
  <si>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</si>
  <si>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</si>
  <si>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</si>
  <si>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</si>
  <si>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</si>
  <si>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</si>
  <si>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</si>
  <si>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</si>
  <si>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</si>
  <si>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</si>
  <si>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</si>
  <si>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</si>
  <si>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</si>
  <si>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</si>
  <si>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</si>
  <si>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</si>
  <si>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</si>
  <si>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</si>
  <si>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</si>
  <si>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</si>
  <si>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</si>
  <si>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</si>
  <si>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</si>
  <si>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</si>
  <si>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</si>
  <si>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</si>
  <si>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</si>
  <si>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</si>
  <si>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</si>
  <si>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</si>
  <si>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</si>
  <si>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</si>
  <si>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</si>
  <si>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</si>
  <si>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</si>
  <si>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</si>
  <si>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</si>
  <si>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</si>
  <si>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</si>
  <si>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</si>
  <si>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</si>
  <si>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</si>
  <si>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</si>
  <si>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</si>
  <si>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</si>
  <si>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</si>
  <si>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</si>
  <si>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</si>
  <si>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</si>
  <si>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</si>
  <si>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</si>
  <si>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</si>
  <si>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</si>
  <si>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</si>
  <si>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</si>
  <si>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</si>
  <si>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</si>
  <si>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</si>
  <si>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</si>
  <si>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</si>
  <si>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</si>
  <si>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</si>
  <si>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</si>
  <si>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</si>
  <si>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</si>
  <si>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</si>
  <si>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</si>
  <si>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</si>
  <si>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</si>
  <si>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</si>
  <si>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</si>
  <si>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</si>
  <si>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</si>
  <si>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</si>
  <si>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</si>
  <si>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</si>
  <si>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</si>
  <si>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</si>
  <si>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</si>
  <si>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</si>
  <si>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</si>
  <si>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</si>
  <si>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</si>
  <si>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</si>
  <si>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</si>
  <si>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</si>
  <si>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</si>
  <si>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</si>
  <si>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</si>
  <si>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</si>
  <si>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</si>
  <si>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</si>
  <si>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</si>
  <si>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</si>
  <si>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</si>
  <si>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</si>
  <si>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</si>
  <si>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</si>
  <si>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</si>
  <si>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</si>
  <si>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</si>
  <si>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</si>
  <si>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</si>
  <si>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</si>
  <si>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</si>
  <si>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</si>
  <si>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</si>
  <si>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</si>
  <si>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</si>
  <si>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</si>
  <si>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</si>
  <si>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</si>
  <si>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</si>
  <si>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</si>
  <si>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</si>
  <si>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</si>
  <si>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</si>
  <si>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</si>
  <si>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</si>
  <si>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</si>
  <si>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</si>
  <si>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</si>
  <si>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</si>
  <si>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</si>
  <si>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</si>
  <si>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</si>
  <si>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</si>
  <si>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</si>
  <si>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</si>
  <si>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</si>
  <si>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</si>
  <si>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</si>
  <si>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</si>
  <si>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</si>
  <si>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</si>
  <si>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</si>
  <si>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</si>
  <si>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</si>
  <si>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</si>
  <si>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</si>
  <si>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</si>
  <si>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</si>
  <si>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</si>
  <si>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</si>
  <si>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</si>
  <si>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</si>
  <si>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</si>
  <si>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</si>
  <si>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</si>
  <si>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</si>
  <si>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</si>
  <si>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</si>
  <si>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</si>
  <si>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</si>
  <si>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</si>
  <si>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</si>
  <si>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</si>
  <si>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</si>
  <si>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</si>
  <si>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</si>
  <si>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</si>
  <si>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</si>
  <si>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</si>
  <si>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</si>
  <si>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</si>
  <si>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</si>
  <si>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</si>
  <si>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</si>
  <si>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</si>
  <si>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</si>
  <si>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</si>
  <si>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</si>
  <si>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</si>
  <si>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</si>
  <si>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</si>
  <si>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</si>
  <si>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</si>
  <si>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</si>
  <si>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</si>
  <si>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</si>
  <si>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</si>
  <si>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</si>
  <si>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</si>
  <si>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</si>
  <si>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</si>
  <si>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</si>
  <si>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</si>
  <si>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</si>
  <si>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</si>
  <si>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</si>
  <si>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</si>
  <si>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</si>
  <si>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</si>
  <si>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</si>
  <si>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</si>
  <si>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</si>
  <si>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</si>
  <si>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</si>
  <si>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</si>
  <si>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</si>
  <si>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</si>
  <si>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</si>
  <si>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</si>
  <si>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</si>
  <si>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</si>
  <si>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</si>
  <si>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</si>
  <si>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</si>
  <si>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</si>
  <si>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</si>
  <si>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</si>
  <si>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</si>
  <si>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</si>
  <si>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</si>
  <si>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</si>
  <si>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</si>
  <si>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</si>
  <si>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</si>
  <si>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</si>
  <si>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</si>
  <si>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</si>
  <si>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</si>
  <si>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</si>
  <si>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</si>
  <si>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</si>
  <si>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</si>
  <si>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</si>
  <si>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</si>
  <si>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</si>
  <si>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</si>
  <si>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</si>
  <si>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</si>
  <si>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</si>
  <si>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</si>
  <si>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</si>
  <si>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</si>
  <si>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</si>
  <si>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</si>
  <si>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</si>
  <si>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</si>
  <si>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</si>
  <si>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</si>
  <si>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</si>
  <si>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</si>
  <si>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</si>
  <si>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</si>
  <si>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</si>
  <si>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</si>
  <si>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</si>
  <si>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</si>
  <si>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</si>
  <si>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</si>
  <si>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</si>
  <si>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</si>
  <si>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</si>
  <si>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</si>
  <si>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</si>
  <si>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</si>
  <si>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</si>
  <si>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</si>
  <si>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</si>
  <si>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</si>
  <si>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</si>
  <si>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</si>
  <si>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</si>
  <si>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</si>
  <si>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</si>
  <si>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</si>
  <si>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</si>
  <si>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</si>
  <si>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</si>
  <si>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</si>
  <si>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</si>
  <si>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</si>
  <si>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</si>
  <si>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</si>
  <si>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</si>
  <si>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</si>
  <si>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</si>
  <si>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</si>
  <si>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</si>
  <si>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</si>
  <si>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</si>
  <si>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</si>
  <si>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</si>
  <si>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</si>
  <si>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</si>
  <si>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</si>
  <si>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</si>
  <si>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</si>
  <si>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</si>
  <si>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</si>
  <si>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</si>
  <si>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</si>
  <si>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</si>
  <si>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</si>
  <si>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</si>
  <si>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</si>
  <si>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</si>
  <si>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</si>
  <si>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</si>
  <si>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</si>
  <si>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</si>
  <si>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</si>
  <si>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</si>
  <si>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</si>
  <si>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</si>
  <si>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</si>
  <si>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</si>
  <si>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</si>
  <si>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</si>
  <si>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</si>
  <si>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</si>
  <si>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</si>
  <si>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</si>
  <si>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</si>
  <si>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</si>
  <si>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</si>
  <si>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</si>
  <si>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</si>
  <si>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</si>
  <si>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</si>
  <si>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</si>
  <si>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</si>
  <si>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</si>
  <si>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</si>
  <si>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</si>
  <si>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</si>
  <si>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</si>
  <si>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</si>
  <si>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</si>
  <si>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</si>
  <si>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</si>
  <si>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</si>
  <si>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</si>
  <si>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</si>
  <si>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</si>
  <si>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</si>
  <si>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</si>
  <si>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</si>
  <si>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</si>
  <si>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</si>
  <si>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</si>
  <si>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</si>
  <si>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</si>
  <si>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</si>
  <si>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</si>
  <si>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</si>
  <si>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</si>
  <si>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</si>
  <si>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</si>
  <si>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</si>
  <si>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</si>
  <si>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</si>
  <si>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</si>
  <si>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</si>
  <si>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</si>
  <si>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</si>
  <si>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</si>
  <si>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</si>
  <si>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</si>
  <si>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</si>
  <si>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</si>
  <si>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</si>
  <si>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</si>
  <si>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</si>
  <si>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</si>
  <si>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</si>
  <si>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</si>
  <si>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</si>
  <si>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</si>
  <si>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</si>
  <si>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</si>
  <si>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</si>
  <si>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</si>
  <si>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</si>
  <si>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</si>
  <si>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</si>
  <si>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</si>
  <si>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</si>
  <si>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</si>
  <si>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</si>
  <si>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</si>
  <si>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</si>
  <si>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</si>
  <si>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</si>
  <si>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</si>
  <si>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</si>
  <si>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</si>
  <si>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</si>
  <si>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</si>
  <si>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</si>
  <si>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</si>
  <si>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</si>
  <si>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</si>
  <si>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</si>
  <si>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</si>
  <si>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</si>
  <si>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</si>
  <si>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</si>
  <si>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</si>
  <si>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</si>
  <si>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</si>
  <si>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</si>
  <si>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</si>
  <si>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</si>
  <si>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</si>
  <si>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</si>
  <si>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</si>
  <si>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</si>
  <si>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</si>
  <si>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</si>
  <si>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</si>
  <si>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</si>
  <si>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</si>
  <si>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</si>
  <si>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</si>
  <si>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</si>
  <si>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</si>
  <si>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</si>
  <si>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</si>
  <si>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</si>
  <si>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</si>
  <si>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</si>
  <si>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</si>
  <si>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</si>
  <si>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</si>
  <si>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</si>
  <si>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</si>
  <si>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</si>
  <si>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</si>
  <si>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</si>
  <si>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</si>
  <si>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</si>
  <si>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</si>
  <si>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</si>
  <si>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</si>
  <si>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</si>
  <si>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</si>
  <si>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</si>
  <si>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</si>
  <si>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</si>
  <si>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</si>
  <si>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</si>
  <si>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</si>
  <si>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</si>
  <si>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</si>
  <si>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</si>
  <si>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</si>
  <si>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</si>
  <si>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</si>
  <si>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</si>
  <si>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</si>
  <si>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</si>
  <si>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</si>
  <si>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</si>
  <si>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</si>
  <si>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</si>
  <si>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</si>
  <si>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</si>
  <si>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</si>
  <si>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</si>
  <si>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</si>
  <si>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</si>
  <si>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</si>
  <si>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</si>
  <si>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</si>
  <si>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</si>
  <si>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</si>
  <si>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</si>
  <si>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</si>
  <si>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</si>
  <si>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</si>
  <si>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</si>
  <si>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</si>
  <si>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</si>
  <si>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</si>
  <si>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</si>
  <si>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</si>
  <si>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</si>
  <si>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</si>
  <si>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</si>
  <si>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</si>
  <si>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</si>
  <si>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</si>
  <si>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</si>
  <si>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</si>
  <si>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</si>
  <si>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</si>
  <si>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</si>
  <si>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</si>
  <si>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</si>
  <si>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</si>
  <si>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</si>
  <si>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</si>
  <si>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</si>
  <si>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</si>
  <si>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</si>
  <si>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</si>
  <si>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</si>
  <si>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</si>
  <si>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</si>
  <si>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</si>
  <si>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</si>
  <si>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</si>
  <si>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</si>
  <si>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</si>
  <si>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</si>
  <si>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</si>
  <si>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</si>
  <si>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</si>
  <si>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</si>
  <si>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</si>
  <si>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</si>
  <si>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</si>
  <si>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</si>
  <si>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</si>
  <si>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</si>
  <si>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</si>
  <si>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</si>
  <si>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</si>
  <si>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</si>
  <si>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</si>
  <si>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</si>
  <si>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</si>
  <si>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</si>
  <si>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</si>
  <si>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</si>
  <si>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</si>
  <si>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</si>
  <si>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</si>
  <si>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</si>
  <si>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</si>
  <si>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</si>
  <si>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</si>
  <si>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</si>
  <si>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</si>
  <si>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</si>
  <si>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</si>
  <si>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</si>
  <si>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</si>
  <si>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</si>
  <si>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</si>
  <si>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</si>
  <si>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</si>
  <si>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</si>
  <si>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</si>
  <si>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</si>
  <si>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</si>
  <si>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</si>
  <si>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</si>
  <si>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</si>
  <si>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</si>
  <si>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</si>
  <si>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</si>
  <si>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</si>
  <si>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</si>
  <si>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</si>
  <si>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</si>
  <si>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</si>
  <si>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</si>
  <si>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</si>
  <si>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</si>
  <si>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</si>
  <si>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</si>
  <si>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</si>
  <si>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</si>
  <si>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</si>
  <si>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</si>
  <si>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</si>
  <si>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</si>
  <si>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</si>
  <si>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</si>
  <si>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</si>
  <si>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</si>
  <si>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</si>
  <si>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</si>
  <si>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</si>
  <si>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</si>
  <si>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</si>
  <si>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</si>
  <si>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</si>
  <si>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</si>
  <si>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</si>
  <si>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</si>
  <si>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</si>
  <si>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</si>
  <si>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</si>
  <si>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</si>
  <si>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</si>
  <si>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</si>
  <si>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</si>
  <si>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</si>
  <si>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</si>
  <si>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</si>
  <si>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</si>
  <si>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</si>
  <si>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</si>
  <si>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</si>
  <si>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</si>
  <si>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</si>
  <si>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</si>
  <si>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</si>
  <si>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</si>
  <si>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</si>
  <si>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</si>
  <si>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</si>
  <si>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</si>
  <si>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</si>
  <si>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</si>
  <si>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</si>
  <si>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</si>
  <si>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</si>
  <si>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</si>
  <si>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</si>
  <si>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</si>
  <si>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</si>
  <si>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</si>
  <si>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</si>
  <si>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</si>
  <si>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</si>
  <si>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</si>
  <si>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</si>
  <si>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</si>
  <si>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</si>
  <si>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</si>
  <si>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</si>
  <si>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</si>
  <si>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</si>
  <si>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</si>
  <si>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</si>
  <si>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</si>
  <si>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</si>
  <si>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</si>
  <si>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</si>
  <si>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</si>
  <si>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</si>
  <si>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</si>
  <si>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</si>
  <si>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</si>
  <si>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</si>
  <si>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</si>
  <si>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</si>
  <si>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</si>
  <si>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</si>
  <si>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</si>
  <si>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</si>
  <si>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</si>
  <si>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</si>
  <si>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</si>
  <si>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</si>
  <si>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</si>
  <si>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</si>
  <si>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</si>
  <si>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</si>
  <si>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</si>
  <si>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</si>
  <si>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</si>
  <si>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</si>
  <si>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</si>
  <si>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</si>
  <si>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</si>
  <si>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</si>
  <si>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</si>
  <si>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</si>
  <si>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</si>
  <si>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</si>
  <si>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</si>
  <si>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</si>
  <si>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</si>
  <si>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</si>
  <si>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</si>
  <si>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</si>
  <si>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</si>
  <si>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</si>
  <si>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</si>
  <si>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</si>
  <si>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</si>
  <si>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</si>
  <si>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</si>
  <si>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</si>
  <si>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</si>
  <si>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</si>
  <si>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</si>
  <si>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</si>
  <si>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</si>
  <si>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</si>
  <si>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</si>
  <si>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</si>
  <si>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</si>
  <si>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</si>
  <si>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</si>
  <si>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</si>
  <si>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</si>
  <si>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</si>
  <si>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</si>
  <si>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</si>
  <si>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</si>
  <si>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</si>
  <si>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</si>
  <si>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</si>
  <si>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</si>
  <si>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</si>
  <si>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</si>
  <si>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</si>
  <si>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</si>
  <si>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</si>
  <si>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</si>
  <si>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</si>
  <si>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</si>
  <si>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</si>
  <si>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</si>
  <si>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</si>
  <si>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</si>
  <si>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</si>
  <si>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</si>
  <si>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</si>
  <si>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</si>
  <si>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</si>
  <si>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</si>
  <si>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</si>
  <si>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</si>
  <si>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</si>
  <si>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</si>
  <si>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</si>
  <si>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</si>
  <si>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</si>
  <si>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</si>
  <si>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</si>
  <si>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</si>
  <si>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</si>
  <si>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</si>
  <si>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</si>
  <si>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</si>
  <si>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</si>
  <si>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</si>
  <si>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</si>
  <si>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</si>
  <si>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</si>
  <si>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</si>
  <si>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</si>
  <si>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</si>
  <si>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</si>
  <si>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</si>
  <si>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</si>
  <si>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</si>
  <si>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</si>
  <si>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</si>
  <si>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</si>
  <si>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</si>
  <si>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</si>
  <si>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</si>
  <si>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</si>
  <si>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</si>
  <si>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</si>
  <si>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</si>
  <si>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</si>
  <si>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</si>
  <si>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</si>
  <si>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</si>
  <si>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</si>
  <si>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</si>
  <si>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</si>
  <si>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</si>
  <si>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</si>
  <si>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</si>
  <si>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</si>
  <si>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</si>
  <si>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</si>
  <si>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</si>
  <si>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</si>
  <si>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</si>
  <si>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</si>
  <si>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</si>
  <si>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</si>
  <si>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</si>
  <si>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</si>
  <si>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</si>
  <si>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</si>
  <si>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</si>
  <si>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</si>
  <si>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</si>
  <si>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</si>
  <si>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</si>
  <si>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</si>
  <si>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</si>
  <si>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</si>
  <si>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</si>
  <si>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</si>
  <si>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</si>
  <si>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</si>
  <si>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</si>
  <si>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</si>
  <si>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</si>
  <si>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</si>
  <si>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</si>
  <si>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</si>
  <si>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</si>
  <si>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</si>
  <si>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</si>
  <si>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</si>
  <si>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</si>
  <si>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</si>
  <si>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</si>
  <si>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</si>
  <si>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</si>
  <si>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</si>
  <si>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</si>
  <si>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</si>
  <si>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</si>
  <si>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</si>
  <si>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</si>
  <si>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</si>
  <si>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</si>
  <si>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</si>
  <si>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</si>
  <si>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</si>
  <si>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</si>
  <si>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</si>
  <si>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</si>
  <si>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</si>
  <si>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</si>
  <si>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</si>
  <si>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</si>
  <si>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</si>
  <si>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</si>
  <si>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</si>
  <si>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</si>
  <si>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</si>
  <si>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</si>
  <si>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</si>
  <si>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</si>
  <si>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</si>
  <si>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</si>
  <si>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</si>
  <si>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</si>
  <si>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</si>
  <si>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</si>
  <si>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</si>
  <si>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</si>
  <si>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</si>
  <si>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</si>
  <si>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</si>
  <si>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</si>
  <si>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</si>
  <si>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</si>
  <si>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</si>
  <si>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</si>
  <si>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</si>
  <si>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</si>
  <si>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</si>
  <si>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</si>
  <si>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</si>
  <si>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</si>
  <si>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</si>
  <si>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</si>
  <si>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</si>
  <si>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</si>
  <si>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</si>
  <si>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</si>
  <si>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</si>
  <si>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</si>
  <si>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</si>
  <si>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</si>
  <si>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</si>
  <si>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</si>
  <si>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</si>
  <si>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</si>
  <si>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</si>
  <si>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</si>
  <si>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</si>
  <si>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</si>
  <si>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</si>
  <si>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</si>
  <si>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</si>
  <si>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</si>
  <si>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</si>
  <si>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</si>
  <si>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</si>
  <si>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</si>
  <si>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</si>
  <si>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</si>
  <si>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</si>
  <si>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</si>
  <si>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</si>
  <si>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</si>
  <si>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</si>
  <si>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</si>
  <si>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</si>
  <si>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</si>
  <si>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</si>
  <si>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</si>
  <si>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</si>
  <si>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</si>
  <si>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</si>
  <si>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</si>
  <si>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</si>
  <si>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</si>
  <si>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</si>
  <si>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</si>
  <si>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</si>
  <si>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</si>
  <si>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</si>
  <si>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</si>
  <si>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</si>
  <si>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</si>
  <si>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</si>
  <si>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</si>
  <si>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</si>
  <si>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</si>
  <si>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</si>
  <si>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</si>
  <si>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</si>
  <si>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</si>
  <si>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</si>
  <si>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</si>
  <si>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</si>
  <si>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</si>
  <si>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</si>
  <si>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</si>
  <si>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</si>
  <si>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</si>
  <si>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</si>
  <si>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</si>
  <si>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</si>
  <si>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</si>
  <si>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</si>
  <si>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</si>
  <si>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</si>
  <si>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</si>
  <si>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</si>
  <si>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</si>
  <si>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</si>
  <si>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</si>
  <si>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</si>
  <si>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</si>
  <si>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</si>
  <si>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</si>
  <si>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</si>
  <si>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</si>
  <si>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</si>
  <si>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</si>
  <si>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</si>
  <si>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</si>
  <si>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</si>
  <si>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</si>
  <si>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</si>
  <si>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</si>
  <si>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</si>
  <si>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</si>
  <si>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</si>
  <si>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</si>
  <si>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</si>
  <si>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</si>
  <si>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</si>
  <si>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</si>
  <si>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</si>
  <si>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</si>
  <si>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</si>
  <si>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</si>
  <si>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</si>
  <si>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</si>
  <si>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</si>
  <si>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</si>
  <si>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</si>
  <si>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</si>
  <si>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</si>
  <si>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</si>
  <si>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</si>
  <si>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</si>
  <si>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</si>
  <si>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</si>
  <si>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</si>
  <si>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</si>
  <si>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</si>
  <si>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</si>
  <si>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</si>
  <si>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</si>
  <si>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</si>
  <si>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</si>
  <si>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</si>
  <si>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</si>
  <si>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</si>
  <si>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</si>
  <si>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</si>
  <si>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</si>
  <si>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</si>
  <si>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</si>
  <si>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</si>
  <si>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</si>
  <si>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</si>
  <si>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</si>
  <si>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</si>
  <si>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</si>
  <si>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</si>
  <si>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</si>
  <si>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</si>
  <si>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</si>
  <si>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</si>
  <si>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</si>
  <si>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</si>
  <si>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</si>
  <si>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</si>
  <si>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</si>
  <si>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</si>
  <si>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</si>
  <si>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</si>
  <si>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</si>
  <si>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</si>
  <si>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</si>
  <si>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</si>
  <si>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</si>
  <si>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</si>
  <si>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</si>
  <si>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</si>
  <si>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</si>
  <si>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</si>
  <si>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</si>
  <si>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</si>
  <si>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</si>
  <si>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</si>
  <si>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</si>
  <si>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</si>
  <si>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</si>
  <si>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</si>
  <si>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</si>
  <si>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</si>
  <si>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</si>
  <si>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</si>
  <si>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</si>
  <si>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</si>
  <si>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</si>
  <si>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</si>
  <si>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</si>
  <si>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</si>
  <si>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</si>
  <si>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</si>
  <si>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</si>
  <si>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</si>
  <si>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</si>
  <si>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</si>
  <si>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</si>
  <si>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</si>
  <si>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</si>
  <si>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</si>
  <si>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</si>
  <si>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</si>
  <si>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</si>
  <si>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</si>
  <si>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</si>
  <si>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</si>
  <si>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</si>
  <si>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</si>
  <si>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</si>
  <si>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</si>
  <si>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</si>
  <si>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</si>
  <si>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</si>
  <si>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</si>
  <si>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</si>
  <si>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</si>
  <si>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</si>
  <si>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</si>
  <si>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</si>
  <si>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</si>
  <si>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</si>
  <si>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</si>
  <si>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</si>
  <si>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</si>
  <si>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</si>
  <si>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</si>
  <si>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</si>
  <si>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</si>
  <si>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</si>
  <si>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</si>
  <si>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</si>
  <si>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</si>
  <si>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</si>
  <si>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</si>
  <si>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</si>
  <si>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</si>
  <si>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</si>
  <si>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</si>
  <si>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</si>
  <si>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</si>
  <si>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</si>
  <si>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</si>
  <si>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</si>
  <si>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</si>
  <si>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</si>
  <si>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</si>
  <si>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</si>
  <si>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</si>
  <si>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</si>
  <si>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</si>
  <si>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</si>
  <si>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</si>
  <si>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</si>
  <si>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</si>
  <si>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</si>
  <si>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</si>
  <si>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</si>
  <si>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</si>
  <si>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</si>
  <si>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</si>
  <si>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</si>
  <si>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</si>
  <si>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</si>
  <si>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</si>
  <si>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</si>
  <si>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</si>
  <si>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</si>
  <si>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</si>
  <si>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</si>
  <si>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</si>
  <si>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</si>
  <si>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</si>
  <si>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</si>
  <si>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</si>
  <si>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</si>
  <si>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</si>
  <si>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</si>
  <si>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</si>
  <si>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</si>
  <si>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</si>
  <si>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</si>
  <si>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</si>
  <si>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</si>
  <si>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</si>
  <si>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</si>
  <si>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</si>
  <si>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</si>
  <si>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</si>
  <si>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</si>
  <si>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</si>
  <si>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</si>
  <si>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</si>
  <si>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</si>
  <si>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</si>
  <si>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</si>
  <si>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</si>
  <si>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</si>
  <si>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</si>
  <si>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</si>
  <si>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</si>
  <si>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</si>
  <si>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</si>
  <si>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</si>
  <si>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</si>
  <si>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</si>
  <si>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</si>
  <si>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</si>
  <si>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</si>
  <si>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</si>
  <si>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</si>
  <si>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</si>
  <si>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</si>
  <si>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</si>
  <si>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</si>
  <si>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</si>
  <si>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</si>
  <si>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</si>
  <si>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</si>
  <si>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</si>
  <si>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</si>
  <si>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</si>
  <si>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</si>
  <si>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</si>
  <si>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</si>
  <si>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</si>
  <si>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</si>
  <si>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</si>
  <si>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</si>
  <si>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</si>
  <si>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</si>
  <si>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</si>
  <si>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</si>
  <si>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</si>
  <si>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</si>
  <si>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</si>
  <si>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</si>
  <si>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</si>
  <si>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</si>
  <si>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</si>
  <si>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</si>
  <si>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</si>
  <si>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</si>
  <si>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</si>
  <si>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</si>
  <si>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</si>
  <si>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</si>
  <si>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</si>
  <si>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</si>
  <si>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</si>
  <si>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</si>
  <si>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</si>
  <si>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</si>
  <si>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</si>
  <si>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</si>
  <si>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</si>
  <si>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</si>
  <si>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</si>
  <si>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</si>
  <si>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</si>
  <si>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</si>
  <si>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</si>
  <si>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</si>
  <si>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</si>
  <si>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</si>
  <si>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</si>
  <si>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</si>
  <si>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</si>
  <si>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</si>
  <si>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</si>
  <si>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</si>
  <si>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</si>
  <si>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</si>
  <si>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</si>
  <si>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</si>
  <si>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</si>
  <si>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</si>
  <si>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</si>
  <si>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</si>
  <si>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</si>
  <si>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</si>
  <si>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</si>
  <si>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</si>
  <si>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</si>
  <si>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</si>
  <si>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</si>
  <si>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</si>
  <si>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</si>
  <si>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</si>
  <si>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</si>
  <si>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</si>
  <si>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</si>
  <si>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</si>
  <si>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</si>
  <si>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</si>
  <si>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</si>
  <si>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</si>
  <si>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</si>
  <si>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</si>
  <si>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</si>
  <si>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</si>
  <si>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</si>
  <si>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</si>
  <si>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</si>
  <si>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</si>
  <si>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</si>
  <si>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</si>
  <si>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</si>
  <si>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</si>
  <si>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</si>
  <si>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</si>
  <si>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</si>
  <si>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</si>
  <si>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</si>
  <si>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</si>
  <si>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</si>
  <si>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</si>
  <si>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</si>
  <si>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</si>
  <si>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</si>
  <si>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</si>
  <si>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</si>
  <si>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</si>
  <si>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</si>
  <si>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</si>
  <si>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</si>
  <si>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</si>
  <si>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</si>
  <si>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</si>
  <si>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</si>
  <si>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</si>
  <si>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</si>
  <si>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</si>
  <si>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</si>
  <si>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</si>
  <si>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</si>
  <si>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</si>
  <si>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</si>
  <si>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</si>
  <si>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</si>
  <si>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</si>
  <si>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</si>
  <si>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</si>
  <si>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</si>
  <si>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</si>
  <si>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</si>
  <si>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</si>
  <si>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</si>
  <si>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</si>
  <si>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</si>
  <si>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</si>
  <si>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</si>
  <si>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</si>
  <si>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</si>
  <si>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</si>
  <si>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</si>
  <si>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</si>
  <si>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</si>
  <si>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</si>
  <si>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</si>
  <si>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</si>
  <si>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</si>
  <si>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</si>
  <si>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</si>
  <si>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</si>
  <si>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</si>
  <si>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</si>
  <si>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</si>
  <si>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</si>
  <si>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</si>
  <si>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</si>
  <si>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</si>
  <si>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</si>
  <si>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</si>
  <si>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</si>
  <si>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</si>
  <si>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</si>
  <si>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</si>
  <si>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</si>
  <si>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</si>
  <si>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</si>
  <si>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</si>
  <si>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</si>
  <si>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</si>
  <si>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</si>
  <si>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</si>
  <si>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</si>
  <si>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</si>
  <si>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</si>
  <si>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</si>
  <si>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</si>
  <si>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</si>
  <si>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</si>
  <si>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</si>
  <si>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</si>
  <si>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</si>
  <si>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</si>
  <si>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</si>
  <si>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</si>
  <si>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</si>
  <si>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</si>
  <si>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</si>
  <si>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</si>
  <si>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</si>
  <si>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</si>
  <si>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</si>
  <si>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</si>
  <si>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</si>
  <si>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</si>
  <si>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</si>
  <si>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</si>
  <si>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</si>
  <si>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</si>
  <si>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</si>
  <si>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</si>
  <si>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</si>
  <si>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</si>
  <si>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</si>
  <si>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</si>
  <si>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</si>
  <si>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</si>
  <si>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</si>
  <si>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</si>
  <si>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</si>
  <si>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</si>
  <si>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</si>
  <si>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</si>
  <si>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</si>
  <si>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</si>
  <si>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</si>
  <si>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</si>
  <si>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</si>
  <si>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</si>
  <si>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</si>
  <si>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</si>
  <si>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</si>
  <si>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</si>
  <si>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</si>
  <si>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</si>
  <si>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</si>
  <si>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</si>
  <si>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</si>
  <si>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</si>
  <si>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</si>
  <si>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</si>
  <si>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</si>
  <si>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</si>
  <si>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</si>
  <si>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</si>
  <si>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</si>
  <si>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</si>
  <si>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</si>
  <si>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</si>
  <si>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</si>
  <si>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</si>
  <si>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</si>
  <si>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</si>
  <si>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</si>
  <si>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</si>
  <si>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</si>
  <si>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</si>
  <si>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</si>
  <si>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</si>
  <si>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</si>
  <si>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</si>
  <si>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</si>
  <si>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</si>
  <si>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</si>
  <si>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</si>
  <si>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</si>
  <si>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</si>
  <si>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</si>
  <si>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</si>
  <si>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</si>
  <si>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</si>
  <si>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</si>
  <si>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</si>
  <si>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</si>
  <si>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</si>
  <si>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</si>
  <si>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</si>
  <si>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</si>
  <si>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</si>
  <si>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</si>
  <si>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</si>
  <si>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</si>
  <si>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</si>
  <si>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</si>
  <si>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</si>
  <si>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</si>
  <si>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</si>
  <si>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</si>
  <si>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</si>
  <si>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</si>
  <si>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</si>
  <si>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</si>
  <si>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</si>
  <si>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</si>
  <si>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</si>
  <si>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</si>
  <si>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</si>
  <si>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</si>
  <si>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</si>
  <si>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</si>
  <si>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</si>
  <si>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</si>
  <si>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</si>
  <si>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</si>
  <si>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</si>
  <si>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</si>
  <si>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</si>
  <si>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</si>
  <si>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</si>
  <si>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</si>
  <si>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</si>
  <si>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</si>
  <si>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</si>
  <si>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</si>
  <si>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</si>
  <si>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</si>
  <si>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</si>
  <si>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</si>
  <si>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</si>
  <si>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</si>
  <si>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</si>
  <si>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</si>
  <si>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</si>
  <si>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</si>
  <si>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</si>
  <si>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</si>
  <si>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</si>
  <si>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</si>
  <si>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</si>
  <si>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</si>
  <si>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</si>
  <si>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</si>
  <si>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</si>
  <si>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</si>
  <si>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</si>
  <si>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</si>
  <si>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</si>
  <si>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</si>
  <si>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</si>
  <si>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</si>
  <si>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</si>
  <si>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</si>
  <si>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</si>
  <si>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</si>
  <si>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</si>
  <si>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</si>
  <si>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</si>
  <si>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</si>
  <si>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</si>
  <si>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</si>
  <si>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</si>
  <si>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</si>
  <si>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</si>
  <si>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</si>
  <si>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</si>
  <si>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</si>
  <si>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</si>
  <si>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</si>
  <si>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</si>
  <si>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</si>
  <si>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</si>
  <si>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</si>
  <si>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</si>
  <si>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</si>
  <si>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</si>
  <si>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</si>
  <si>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</si>
  <si>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</si>
  <si>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</si>
  <si>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</si>
  <si>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</si>
  <si>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</si>
  <si>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</si>
  <si>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</si>
  <si>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</si>
  <si>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</si>
  <si>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</si>
  <si>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</si>
  <si>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</si>
  <si>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</si>
  <si>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</si>
  <si>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</si>
  <si>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</si>
  <si>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</si>
  <si>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</si>
  <si>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</si>
  <si>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</si>
  <si>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</si>
  <si>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</si>
  <si>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</si>
  <si>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</si>
  <si>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</si>
  <si>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</si>
  <si>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</si>
  <si>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</si>
  <si>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</si>
  <si>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</si>
  <si>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</si>
  <si>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</si>
  <si>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</si>
  <si>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</si>
  <si>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</si>
  <si>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</si>
  <si>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</si>
  <si>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</si>
  <si>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</si>
  <si>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</si>
  <si>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</si>
  <si>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</si>
  <si>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</si>
  <si>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</si>
  <si>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</si>
  <si>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</si>
  <si>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</si>
  <si>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</si>
  <si>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</si>
  <si>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</si>
  <si>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</si>
  <si>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</si>
  <si>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</si>
  <si>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</si>
  <si>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</si>
  <si>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</si>
  <si>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</si>
  <si>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</si>
  <si>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</si>
  <si>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</si>
  <si>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</si>
  <si>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</si>
  <si>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</si>
  <si>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</si>
  <si>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</si>
  <si>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</si>
  <si>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</si>
  <si>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</si>
  <si>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</si>
  <si>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</si>
  <si>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</si>
  <si>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</si>
  <si>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</si>
  <si>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</si>
  <si>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</si>
  <si>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</si>
  <si>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</si>
  <si>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</si>
  <si>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</si>
  <si>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</si>
  <si>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</si>
  <si>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</si>
  <si>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</si>
  <si>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</si>
  <si>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</si>
  <si>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</si>
  <si>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</si>
  <si>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</si>
  <si>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</si>
  <si>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</si>
  <si>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</si>
  <si>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</si>
  <si>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</si>
  <si>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</si>
  <si>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</si>
  <si>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</si>
  <si>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</si>
  <si>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</si>
  <si>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</si>
  <si>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</si>
  <si>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</si>
  <si>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</si>
  <si>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</si>
  <si>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</si>
  <si>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</si>
  <si>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</si>
  <si>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</si>
  <si>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</si>
  <si>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</si>
  <si>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</si>
  <si>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</si>
  <si>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</si>
  <si>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</si>
  <si>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</si>
  <si>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</si>
  <si>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</si>
  <si>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</si>
  <si>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</si>
  <si>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</si>
  <si>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</si>
  <si>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</si>
  <si>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</si>
  <si>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</si>
  <si>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</si>
  <si>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</si>
  <si>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</si>
  <si>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</si>
  <si>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</si>
  <si>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</si>
  <si>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</si>
  <si>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</si>
  <si>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</si>
  <si>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</si>
  <si>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</si>
  <si>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</si>
  <si>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</si>
  <si>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</si>
  <si>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</si>
  <si>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</si>
  <si>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</si>
  <si>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</si>
  <si>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</si>
  <si>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</si>
  <si>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</si>
  <si>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</si>
  <si>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</si>
  <si>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</si>
  <si>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</si>
  <si>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</si>
  <si>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</si>
  <si>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</si>
  <si>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</si>
  <si>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</si>
  <si>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</si>
  <si>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</si>
  <si>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</si>
  <si>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</si>
  <si>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</si>
  <si>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</si>
  <si>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</si>
  <si>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</si>
  <si>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</si>
  <si>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</si>
  <si>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</si>
  <si>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</si>
  <si>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</si>
  <si>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</si>
  <si>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</si>
  <si>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</si>
  <si>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</si>
  <si>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</si>
  <si>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</si>
  <si>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</si>
  <si>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</si>
  <si>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</si>
  <si>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</si>
  <si>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</si>
  <si>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</si>
  <si>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</si>
  <si>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</si>
  <si>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</si>
  <si>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</si>
  <si>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</si>
  <si>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</si>
  <si>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</si>
  <si>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</si>
  <si>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</si>
  <si>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</si>
  <si>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</si>
  <si>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</si>
  <si>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</si>
  <si>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</si>
  <si>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</si>
  <si>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</si>
  <si>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</si>
  <si>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</si>
  <si>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</si>
  <si>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</si>
  <si>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</si>
  <si>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</si>
  <si>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</si>
  <si>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</si>
  <si>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</si>
  <si>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</si>
  <si>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</si>
  <si>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</si>
  <si>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</si>
  <si>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</si>
  <si>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</si>
  <si>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</si>
  <si>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</si>
  <si>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</si>
  <si>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</si>
  <si>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</si>
  <si>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</si>
  <si>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</si>
  <si>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</si>
  <si>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</si>
  <si>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</si>
  <si>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</si>
  <si>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</si>
  <si>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</si>
  <si>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</si>
  <si>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</si>
  <si>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</si>
  <si>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</si>
  <si>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</si>
  <si>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</si>
  <si>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</si>
  <si>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</si>
  <si>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</si>
  <si>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</si>
  <si>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</si>
  <si>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</si>
  <si>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</si>
  <si>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</si>
  <si>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</si>
  <si>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</si>
  <si>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</si>
  <si>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</si>
  <si>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</si>
  <si>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</si>
  <si>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</si>
  <si>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</si>
  <si>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</si>
  <si>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</si>
  <si>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</si>
  <si>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</si>
  <si>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</si>
  <si>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</si>
  <si>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</si>
  <si>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</si>
  <si>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</si>
  <si>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</si>
  <si>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</si>
  <si>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</si>
  <si>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</si>
  <si>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</si>
  <si>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</si>
  <si>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</si>
  <si>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</si>
  <si>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</si>
  <si>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</si>
  <si>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</si>
  <si>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</si>
  <si>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</si>
  <si>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</si>
  <si>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</si>
  <si>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</si>
  <si>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</si>
  <si>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</si>
  <si>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</si>
  <si>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</si>
  <si>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</si>
  <si>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</si>
  <si>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</si>
  <si>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</si>
  <si>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</si>
  <si>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</si>
  <si>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</si>
  <si>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</si>
  <si>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</si>
  <si>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</si>
  <si>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</si>
  <si>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</si>
  <si>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</si>
  <si>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</si>
  <si>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</si>
  <si>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</si>
  <si>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</si>
  <si>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</si>
  <si>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</si>
  <si>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</si>
  <si>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</si>
  <si>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</si>
  <si>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</si>
  <si>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</si>
  <si>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</si>
  <si>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</si>
  <si>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</si>
  <si>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</si>
  <si>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</si>
  <si>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</si>
  <si>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</si>
  <si>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</si>
  <si>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</si>
  <si>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</si>
  <si>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</si>
  <si>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</si>
  <si>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</si>
  <si>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</si>
  <si>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</si>
  <si>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</si>
  <si>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</si>
  <si>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</si>
  <si>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</si>
  <si>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</si>
  <si>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</si>
  <si>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</si>
  <si>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</si>
  <si>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</si>
  <si>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</si>
  <si>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</si>
  <si>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</si>
  <si>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</si>
  <si>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</si>
  <si>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</si>
  <si>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</si>
  <si>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</si>
  <si>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</si>
  <si>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</si>
  <si>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</si>
  <si>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</si>
  <si>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</si>
  <si>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</si>
  <si>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</si>
  <si>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</si>
  <si>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</si>
  <si>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</si>
  <si>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</si>
  <si>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</si>
  <si>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</si>
  <si>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</si>
  <si>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</si>
  <si>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</si>
  <si>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</si>
  <si>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</si>
  <si>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</si>
  <si>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</si>
  <si>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</si>
  <si>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</si>
  <si>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</si>
  <si>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</si>
  <si>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</si>
  <si>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</si>
  <si>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</si>
  <si>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</si>
  <si>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</si>
  <si>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</si>
  <si>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</si>
  <si>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</si>
  <si>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</si>
  <si>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</si>
  <si>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</si>
  <si>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</si>
  <si>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</si>
  <si>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</si>
  <si>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</si>
  <si>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</si>
  <si>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</si>
  <si>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</si>
  <si>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</si>
  <si>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</si>
  <si>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</si>
  <si>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</si>
  <si>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</si>
  <si>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</si>
  <si>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</si>
  <si>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</si>
  <si>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</si>
  <si>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</si>
  <si>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</si>
  <si>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</si>
  <si>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</si>
  <si>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</si>
  <si>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</si>
  <si>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</si>
  <si>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</si>
  <si>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</si>
  <si>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</si>
  <si>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</si>
  <si>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</si>
  <si>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</si>
  <si>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</si>
  <si>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</si>
  <si>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</si>
  <si>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</si>
  <si>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</si>
  <si>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</si>
  <si>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</si>
  <si>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</si>
  <si>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</si>
  <si>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</si>
  <si>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</si>
  <si>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</si>
  <si>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</si>
  <si>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</si>
  <si>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</si>
  <si>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</si>
  <si>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</si>
  <si>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</si>
  <si>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</si>
  <si>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</si>
  <si>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</si>
  <si>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</si>
  <si>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</si>
  <si>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</si>
  <si>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</si>
  <si>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</si>
  <si>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</si>
  <si>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</si>
  <si>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</si>
  <si>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</si>
  <si>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</si>
  <si>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</si>
  <si>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</si>
  <si>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</si>
  <si>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</si>
  <si>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</si>
  <si>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</si>
  <si>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</si>
  <si>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</si>
  <si>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</si>
  <si>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</si>
  <si>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</si>
  <si>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</si>
  <si>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</si>
  <si>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</si>
  <si>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</si>
  <si>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</si>
  <si>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</si>
  <si>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</si>
  <si>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</si>
  <si>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</si>
  <si>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</si>
  <si>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</si>
  <si>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</si>
  <si>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</si>
  <si>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</si>
  <si>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</si>
  <si>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</si>
  <si>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</si>
  <si>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</si>
  <si>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</si>
  <si>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</si>
  <si>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</si>
  <si>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</si>
  <si>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</si>
  <si>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</si>
  <si>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</si>
  <si>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</si>
  <si>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</si>
  <si>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</si>
  <si>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</si>
  <si>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</si>
  <si>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</si>
  <si>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</si>
  <si>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</si>
  <si>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</si>
  <si>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</si>
  <si>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</si>
  <si>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</si>
  <si>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</si>
  <si>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</si>
  <si>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</si>
  <si>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</si>
  <si>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</si>
  <si>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</si>
  <si>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</si>
  <si>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</si>
  <si>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</si>
  <si>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</si>
  <si>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</si>
  <si>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</si>
  <si>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</si>
  <si>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</si>
  <si>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</si>
  <si>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</si>
  <si>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</si>
  <si>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</si>
  <si>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</si>
  <si>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</si>
  <si>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</si>
  <si>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</si>
  <si>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</si>
  <si>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</si>
  <si>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</si>
  <si>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</si>
  <si>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</si>
  <si>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</si>
  <si>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</si>
  <si>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</si>
  <si>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</si>
  <si>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</si>
  <si>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</si>
  <si>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</si>
  <si>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</si>
  <si>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</si>
  <si>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</si>
  <si>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</si>
  <si>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</si>
  <si>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</si>
  <si>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</si>
  <si>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</si>
  <si>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</si>
  <si>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</si>
  <si>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</si>
  <si>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</si>
  <si>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</si>
  <si>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</si>
  <si>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</si>
  <si>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</si>
  <si>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</si>
  <si>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</si>
  <si>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</si>
  <si>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</si>
  <si>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</si>
  <si>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</si>
  <si>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</si>
  <si>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</si>
  <si>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</si>
  <si>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</si>
  <si>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</si>
  <si>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</si>
  <si>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</si>
  <si>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</si>
  <si>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</si>
  <si>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</si>
  <si>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</si>
  <si>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</si>
  <si>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</si>
  <si>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</si>
  <si>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</si>
  <si>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</si>
  <si>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</si>
  <si>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</si>
  <si>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</si>
  <si>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</si>
  <si>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</si>
  <si>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</si>
  <si>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</si>
  <si>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</si>
  <si>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</si>
  <si>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</si>
  <si>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</si>
  <si>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</si>
  <si>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</si>
  <si>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</si>
  <si>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</si>
  <si>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</si>
  <si>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</si>
  <si>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</si>
  <si>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</si>
  <si>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</si>
  <si>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</si>
  <si>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</si>
  <si>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</si>
  <si>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</si>
  <si>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</si>
  <si>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</si>
  <si>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</si>
  <si>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</si>
  <si>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</si>
  <si>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</si>
  <si>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</si>
  <si>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</si>
  <si>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</si>
  <si>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</si>
  <si>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</si>
  <si>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</si>
  <si>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</si>
  <si>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</si>
  <si>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</si>
  <si>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</si>
  <si>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</si>
  <si>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</si>
  <si>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</si>
  <si>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</si>
  <si>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</si>
  <si>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</si>
  <si>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</si>
  <si>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</si>
  <si>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</si>
  <si>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</si>
  <si>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</si>
  <si>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</si>
  <si>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</si>
  <si>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</si>
  <si>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</si>
  <si>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</si>
  <si>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</si>
  <si>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</si>
  <si>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</si>
  <si>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</si>
  <si>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</si>
  <si>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</si>
  <si>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</si>
  <si>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</si>
  <si>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</si>
  <si>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</si>
  <si>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</si>
  <si>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</si>
  <si>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</si>
  <si>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</si>
  <si>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</si>
  <si>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</si>
  <si>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</si>
  <si>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</si>
  <si>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</si>
  <si>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</si>
  <si>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</si>
  <si>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</si>
  <si>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</si>
  <si>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</si>
  <si>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</si>
  <si>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</si>
  <si>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</si>
  <si>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</si>
  <si>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</si>
  <si>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</si>
  <si>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</si>
  <si>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</si>
  <si>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</si>
  <si>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</si>
  <si>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</si>
  <si>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</si>
  <si>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</si>
  <si>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</si>
  <si>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</si>
  <si>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</si>
  <si>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</si>
  <si>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</si>
  <si>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</si>
  <si>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</si>
  <si>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</si>
  <si>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</si>
  <si>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</si>
  <si>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</si>
  <si>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</si>
  <si>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</si>
  <si>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</si>
  <si>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</si>
  <si>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</si>
  <si>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</si>
  <si>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</si>
  <si>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</si>
  <si>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</si>
  <si>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</si>
  <si>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</si>
  <si>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</si>
  <si>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</si>
  <si>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</si>
  <si>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</si>
  <si>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</si>
  <si>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</si>
  <si>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</si>
  <si>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</si>
  <si>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</si>
  <si>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</si>
  <si>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</si>
  <si>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</si>
  <si>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</si>
  <si>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</si>
  <si>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</si>
  <si>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</si>
  <si>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</si>
  <si>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</si>
  <si>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</si>
  <si>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</si>
  <si>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</si>
  <si>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</si>
  <si>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</si>
  <si>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</si>
  <si>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</si>
  <si>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</si>
  <si>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</si>
  <si>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</si>
  <si>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</si>
  <si>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</si>
  <si>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</si>
  <si>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</si>
  <si>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</si>
  <si>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</si>
  <si>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</si>
  <si>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</si>
  <si>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</si>
  <si>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</si>
  <si>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</si>
  <si>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</si>
  <si>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</si>
  <si>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</si>
  <si>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</si>
  <si>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</si>
  <si>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</si>
  <si>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</si>
  <si>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</si>
  <si>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</si>
  <si>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</si>
  <si>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</si>
  <si>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</si>
  <si>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</si>
  <si>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</si>
  <si>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</si>
  <si>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</si>
  <si>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</si>
  <si>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</si>
  <si>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</si>
  <si>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</si>
  <si>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</si>
  <si>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</si>
  <si>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</si>
  <si>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</si>
  <si>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</si>
  <si>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</si>
  <si>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</si>
  <si>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</si>
  <si>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</si>
  <si>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</si>
  <si>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</si>
  <si>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</si>
  <si>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</si>
  <si>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</si>
  <si>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</si>
  <si>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</si>
  <si>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</si>
  <si>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</si>
  <si>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</si>
  <si>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</si>
  <si>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</si>
  <si>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</si>
  <si>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</si>
  <si>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</si>
  <si>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</si>
  <si>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</si>
  <si>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</si>
  <si>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</si>
  <si>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</si>
  <si>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</si>
  <si>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</si>
  <si>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</si>
  <si>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</si>
  <si>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</si>
  <si>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</si>
  <si>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</si>
  <si>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</si>
  <si>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</si>
  <si>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</si>
  <si>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</si>
  <si>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</si>
  <si>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</si>
  <si>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</si>
  <si>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</si>
  <si>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</si>
  <si>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</si>
  <si>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</si>
  <si>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</si>
  <si>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</si>
  <si>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</si>
  <si>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</si>
  <si>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</si>
  <si>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</si>
  <si>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</si>
  <si>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</si>
  <si>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</si>
  <si>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</si>
  <si>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</si>
  <si>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</si>
  <si>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</si>
  <si>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</si>
  <si>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</si>
  <si>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</si>
  <si>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</si>
  <si>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</si>
  <si>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</si>
  <si>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</si>
  <si>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</si>
  <si>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</si>
  <si>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</si>
  <si>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</si>
  <si>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</si>
  <si>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</si>
  <si>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</si>
  <si>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</si>
  <si>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</si>
  <si>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</si>
  <si>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</si>
  <si>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</si>
  <si>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</si>
  <si>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</si>
  <si>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</si>
  <si>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</si>
  <si>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</si>
  <si>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</si>
  <si>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</si>
  <si>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</si>
  <si>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</si>
  <si>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</si>
  <si>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</si>
  <si>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</si>
  <si>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</si>
  <si>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</si>
  <si>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</si>
  <si>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</si>
  <si>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</si>
  <si>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</si>
  <si>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</si>
  <si>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</si>
  <si>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</si>
  <si>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</si>
  <si>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</si>
  <si>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</si>
  <si>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</si>
  <si>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</si>
  <si>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</si>
  <si>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</si>
  <si>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</si>
  <si>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</si>
  <si>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</si>
  <si>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</si>
  <si>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</si>
  <si>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</si>
  <si>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</si>
  <si>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</si>
  <si>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</si>
  <si>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</si>
  <si>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</si>
  <si>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</si>
  <si>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</si>
  <si>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</si>
  <si>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</si>
  <si>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</si>
  <si>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</si>
  <si>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</si>
  <si>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</si>
  <si>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</si>
  <si>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</si>
  <si>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</si>
  <si>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</si>
  <si>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</si>
  <si>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</si>
  <si>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</si>
  <si>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</si>
  <si>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</si>
  <si>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</si>
  <si>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</si>
  <si>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</si>
  <si>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</si>
  <si>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</si>
  <si>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</si>
  <si>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</si>
  <si>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</si>
  <si>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</si>
  <si>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</si>
  <si>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</si>
  <si>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</si>
  <si>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</si>
  <si>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</si>
  <si>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</si>
  <si>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</si>
  <si>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</si>
  <si>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</si>
  <si>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</si>
  <si>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</si>
  <si>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</si>
  <si>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</si>
  <si>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</si>
  <si>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</si>
  <si>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</si>
  <si>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</si>
  <si>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</si>
  <si>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</si>
  <si>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</si>
  <si>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</si>
  <si>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</si>
  <si>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</si>
  <si>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</si>
  <si>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</si>
  <si>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</si>
  <si>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</si>
  <si>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</si>
  <si>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</si>
  <si>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</si>
  <si>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</si>
  <si>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</si>
  <si>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</si>
  <si>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</si>
  <si>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</si>
  <si>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</si>
  <si>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</si>
  <si>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</si>
  <si>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</si>
  <si>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</si>
  <si>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</si>
  <si>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</si>
  <si>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</si>
  <si>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</si>
  <si>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</si>
  <si>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</si>
  <si>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</si>
  <si>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</si>
  <si>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</si>
  <si>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</si>
  <si>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</si>
  <si>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</si>
  <si>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</si>
  <si>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</si>
  <si>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</si>
  <si>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</si>
  <si>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</si>
  <si>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</si>
  <si>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</si>
  <si>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</si>
  <si>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</si>
  <si>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</si>
  <si>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</si>
  <si>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</si>
  <si>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</si>
  <si>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</si>
  <si>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</si>
  <si>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</si>
  <si>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</si>
  <si>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</si>
  <si>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</si>
  <si>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</si>
  <si>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</si>
  <si>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</si>
  <si>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</si>
  <si>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</si>
  <si>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</si>
  <si>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</si>
  <si>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</si>
  <si>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</si>
  <si>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</si>
  <si>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</si>
  <si>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</si>
  <si>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</si>
  <si>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</si>
  <si>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</si>
  <si>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</si>
  <si>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</si>
  <si>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</si>
  <si>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</si>
  <si>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</si>
  <si>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</si>
  <si>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</si>
  <si>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</si>
  <si>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</si>
  <si>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</si>
  <si>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</si>
  <si>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</si>
  <si>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</si>
  <si>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</si>
  <si>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</si>
  <si>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</si>
  <si>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</si>
  <si>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</si>
  <si>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</si>
  <si>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</si>
  <si>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</si>
  <si>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</si>
  <si>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</si>
  <si>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</si>
  <si>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</si>
  <si>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</si>
  <si>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</si>
  <si>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</si>
  <si>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</si>
  <si>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</si>
  <si>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</si>
  <si>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</si>
  <si>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</si>
  <si>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</si>
  <si>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</si>
  <si>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</si>
  <si>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</si>
  <si>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</si>
  <si>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</si>
  <si>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</si>
  <si>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</si>
  <si>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</si>
  <si>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</si>
  <si>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</si>
  <si>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</si>
  <si>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</si>
  <si>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</si>
  <si>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</si>
  <si>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</si>
  <si>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</si>
  <si>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</si>
  <si>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</si>
  <si>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</si>
  <si>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</si>
  <si>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</si>
  <si>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</si>
  <si>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</si>
  <si>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</si>
  <si>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</si>
  <si>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</si>
  <si>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</si>
  <si>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</si>
  <si>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</si>
  <si>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</si>
  <si>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</si>
  <si>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</si>
  <si>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</si>
  <si>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</si>
  <si>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</si>
  <si>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</si>
  <si>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</si>
  <si>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</si>
  <si>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</si>
  <si>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</si>
  <si>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</si>
  <si>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</si>
  <si>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</si>
  <si>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</si>
  <si>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</si>
  <si>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</si>
  <si>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</si>
  <si>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</si>
  <si>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</si>
  <si>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</si>
  <si>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</si>
  <si>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</si>
  <si>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</si>
  <si>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</si>
  <si>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</si>
  <si>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</si>
  <si>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</si>
  <si>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</si>
  <si>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</si>
  <si>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</si>
  <si>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</si>
  <si>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</si>
  <si>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</si>
  <si>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</si>
  <si>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</si>
  <si>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</si>
  <si>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</si>
  <si>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</si>
  <si>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</si>
  <si>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</si>
  <si>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</si>
  <si>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</si>
  <si>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</si>
  <si>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</si>
  <si>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</si>
  <si>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</si>
  <si>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</si>
  <si>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</si>
  <si>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</si>
  <si>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</si>
  <si>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</si>
  <si>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</si>
  <si>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</si>
  <si>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</si>
  <si>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</si>
  <si>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</si>
  <si>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</si>
  <si>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</si>
  <si>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</si>
  <si>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</si>
  <si>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</si>
  <si>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</si>
  <si>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</si>
  <si>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</si>
  <si>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</si>
  <si>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</si>
  <si>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</si>
  <si>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</si>
  <si>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</si>
  <si>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</si>
  <si>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</si>
  <si>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</si>
  <si>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</si>
  <si>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</si>
  <si>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</si>
  <si>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</si>
  <si>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</si>
  <si>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</si>
  <si>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</si>
  <si>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</si>
  <si>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</si>
  <si>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</si>
  <si>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</si>
  <si>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</si>
  <si>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</si>
  <si>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</si>
  <si>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</si>
  <si>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</si>
  <si>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</si>
  <si>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</si>
  <si>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</si>
  <si>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</si>
  <si>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</si>
  <si>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</si>
  <si>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</si>
  <si>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</si>
  <si>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</si>
  <si>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</si>
  <si>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</si>
  <si>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</si>
  <si>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</si>
  <si>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</si>
  <si>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</si>
  <si>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</si>
  <si>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</si>
  <si>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</si>
  <si>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</si>
  <si>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</si>
  <si>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</si>
  <si>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</si>
  <si>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</si>
  <si>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</si>
  <si>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</si>
  <si>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</si>
  <si>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</si>
  <si>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</si>
  <si>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</si>
  <si>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</si>
  <si>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</si>
  <si>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</si>
  <si>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</si>
  <si>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</si>
  <si>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</si>
  <si>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</si>
  <si>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</si>
  <si>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</si>
  <si>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</si>
  <si>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</si>
  <si>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</si>
  <si>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</si>
  <si>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</si>
  <si>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</si>
  <si>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</si>
  <si>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</si>
  <si>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</si>
  <si>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</si>
  <si>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</si>
  <si>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</si>
  <si>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</si>
  <si>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</si>
  <si>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</si>
  <si>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</si>
  <si>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</si>
  <si>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</si>
  <si>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</si>
  <si>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</si>
  <si>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</si>
  <si>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</si>
  <si>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</si>
  <si>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</si>
  <si>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</si>
  <si>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</si>
  <si>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</si>
  <si>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</si>
  <si>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</si>
  <si>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</si>
  <si>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</si>
  <si>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</si>
  <si>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</si>
  <si>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</si>
  <si>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</si>
  <si>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</si>
  <si>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</si>
  <si>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</si>
  <si>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</si>
  <si>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</si>
  <si>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</si>
  <si>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</si>
  <si>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</si>
  <si>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</si>
  <si>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</si>
  <si>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</si>
  <si>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</si>
  <si>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</si>
  <si>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</si>
  <si>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</si>
  <si>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</si>
  <si>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</si>
  <si>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</si>
  <si>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</si>
  <si>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</si>
  <si>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</si>
  <si>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</si>
  <si>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</si>
  <si>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</si>
  <si>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</si>
  <si>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</si>
  <si>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</si>
  <si>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</si>
  <si>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</si>
  <si>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</si>
  <si>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</si>
  <si>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</si>
  <si>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</si>
  <si>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</si>
  <si>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</si>
  <si>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</si>
  <si>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</si>
  <si>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</si>
  <si>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</si>
  <si>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</si>
  <si>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</si>
  <si>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</si>
  <si>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</si>
  <si>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</si>
  <si>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</si>
  <si>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</si>
  <si>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</si>
  <si>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</si>
  <si>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</si>
  <si>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</si>
  <si>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</si>
  <si>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</si>
  <si>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</si>
  <si>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</si>
  <si>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</si>
  <si>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</si>
  <si>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</si>
  <si>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</si>
  <si>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</si>
  <si>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</si>
  <si>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</si>
  <si>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</si>
  <si>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</si>
  <si>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</si>
  <si>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</si>
  <si>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</si>
  <si>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</si>
  <si>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</si>
  <si>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</si>
  <si>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</si>
  <si>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</si>
  <si>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</si>
  <si>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</si>
  <si>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</si>
  <si>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</si>
  <si>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</si>
  <si>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</si>
  <si>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</si>
  <si>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</si>
  <si>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</si>
  <si>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</si>
  <si>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</si>
  <si>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</si>
  <si>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</si>
  <si>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</si>
  <si>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</si>
  <si>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</si>
  <si>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</si>
  <si>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</si>
  <si>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</si>
  <si>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</si>
  <si>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</si>
  <si>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</si>
  <si>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</si>
  <si>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</si>
  <si>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</si>
  <si>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</si>
  <si>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</si>
  <si>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</si>
  <si>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</si>
  <si>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</si>
  <si>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</si>
  <si>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</si>
  <si>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</si>
  <si>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</si>
  <si>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</si>
  <si>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</si>
  <si>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</si>
  <si>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</si>
  <si>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</si>
  <si>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</si>
  <si>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</si>
  <si>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</si>
  <si>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</si>
  <si>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</si>
  <si>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</si>
  <si>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</si>
  <si>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</si>
  <si>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</si>
  <si>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</si>
  <si>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</si>
  <si>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</si>
  <si>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</si>
  <si>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</si>
  <si>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</si>
  <si>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</si>
  <si>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</si>
  <si>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</si>
  <si>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</si>
  <si>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</si>
  <si>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</si>
  <si>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</si>
  <si>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</si>
  <si>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</si>
  <si>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</si>
  <si>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</si>
  <si>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</si>
  <si>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</si>
  <si>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</si>
  <si>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</si>
  <si>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</si>
  <si>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</si>
  <si>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</si>
  <si>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</si>
  <si>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</si>
  <si>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</si>
  <si>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</si>
  <si>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</si>
  <si>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</si>
  <si>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</si>
  <si>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</si>
  <si>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</si>
  <si>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</si>
  <si>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</si>
  <si>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</si>
  <si>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</si>
  <si>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</si>
  <si>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</si>
  <si>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</si>
  <si>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</si>
  <si>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</si>
  <si>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</si>
  <si>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</si>
  <si>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</si>
  <si>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</si>
  <si>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</si>
  <si>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</si>
  <si>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</si>
  <si>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</si>
  <si>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</si>
  <si>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</si>
  <si>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</si>
  <si>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</si>
  <si>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</si>
  <si>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</si>
  <si>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</si>
  <si>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</si>
  <si>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</si>
  <si>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</si>
  <si>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</si>
  <si>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</si>
  <si>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</si>
  <si>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</si>
  <si>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</si>
  <si>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</si>
  <si>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</si>
  <si>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</si>
  <si>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</si>
  <si>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</si>
  <si>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</si>
  <si>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</si>
  <si>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</si>
  <si>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</si>
  <si>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</si>
  <si>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</si>
  <si>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</si>
  <si>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</si>
  <si>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</si>
  <si>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</si>
  <si>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</si>
  <si>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</si>
  <si>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</si>
  <si>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</si>
  <si>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</si>
  <si>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</si>
  <si>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</si>
  <si>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</si>
  <si>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</si>
  <si>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</si>
  <si>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</si>
  <si>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</si>
  <si>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</si>
  <si>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</si>
  <si>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</si>
  <si>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</si>
  <si>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</si>
  <si>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</si>
  <si>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</si>
  <si>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</si>
  <si>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</si>
  <si>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</si>
  <si>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</si>
  <si>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</si>
  <si>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</si>
  <si>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</si>
  <si>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</si>
  <si>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</si>
  <si>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</si>
  <si>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</si>
  <si>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</si>
  <si>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</si>
  <si>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</si>
  <si>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</si>
  <si>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</si>
  <si>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</si>
  <si>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</si>
  <si>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</si>
  <si>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</si>
  <si>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</si>
  <si>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</si>
  <si>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</si>
  <si>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</si>
  <si>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</si>
  <si>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</si>
  <si>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</si>
  <si>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</si>
  <si>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</si>
  <si>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</si>
  <si>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</si>
  <si>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</si>
  <si>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</si>
  <si>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</si>
  <si>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</si>
  <si>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</si>
  <si>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</si>
  <si>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</si>
  <si>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</si>
  <si>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</si>
  <si>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</si>
  <si>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</si>
  <si>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</si>
  <si>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</si>
  <si>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</si>
  <si>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</si>
  <si>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</si>
  <si>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</si>
  <si>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</si>
  <si>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</si>
  <si>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</si>
  <si>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</si>
  <si>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</si>
  <si>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</si>
  <si>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</si>
  <si>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</si>
  <si>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</si>
  <si>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</si>
  <si>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</si>
  <si>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</si>
  <si>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</si>
  <si>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</si>
  <si>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</si>
  <si>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</si>
  <si>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</si>
  <si>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</si>
  <si>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</si>
  <si>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</si>
  <si>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</si>
  <si>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</si>
  <si>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</si>
  <si>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</si>
  <si>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</si>
  <si>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</si>
  <si>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</si>
  <si>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</si>
  <si>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</si>
  <si>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</si>
  <si>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</si>
  <si>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</si>
  <si>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</si>
  <si>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</si>
  <si>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</si>
  <si>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</si>
  <si>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</si>
  <si>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</si>
  <si>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</si>
  <si>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</si>
  <si>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</si>
  <si>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</si>
  <si>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</si>
  <si>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</si>
  <si>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</si>
  <si>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</si>
  <si>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</si>
  <si>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</si>
  <si>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</si>
  <si>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</si>
  <si>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</si>
  <si>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</si>
  <si>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</si>
  <si>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</si>
  <si>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</si>
  <si>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</si>
  <si>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</si>
  <si>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</si>
  <si>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</si>
  <si>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</si>
  <si>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</si>
  <si>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</si>
  <si>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</si>
  <si>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</si>
  <si>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</si>
  <si>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</si>
  <si>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</si>
  <si>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</si>
  <si>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</si>
  <si>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</si>
  <si>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</si>
  <si>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</si>
  <si>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</si>
  <si>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</si>
  <si>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</si>
  <si>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</si>
  <si>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</si>
  <si>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</si>
  <si>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</si>
  <si>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</si>
  <si>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</si>
  <si>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</si>
  <si>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</si>
  <si>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</si>
  <si>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</si>
  <si>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</si>
  <si>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</si>
  <si>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</si>
  <si>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</si>
  <si>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</si>
  <si>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</si>
  <si>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</si>
  <si>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</si>
  <si>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</si>
  <si>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</si>
  <si>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</si>
  <si>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</si>
  <si>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</si>
  <si>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</si>
  <si>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</si>
  <si>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</si>
  <si>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</si>
  <si>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</si>
  <si>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</si>
  <si>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</si>
  <si>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</si>
  <si>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</si>
  <si>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</si>
  <si>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</si>
  <si>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</si>
  <si>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</si>
  <si>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</si>
  <si>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</si>
  <si>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</si>
  <si>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</si>
  <si>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</si>
  <si>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</si>
  <si>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</si>
  <si>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</si>
  <si>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</si>
  <si>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</si>
  <si>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</si>
  <si>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</si>
  <si>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</si>
  <si>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</si>
  <si>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</si>
  <si>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</si>
  <si>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</si>
  <si>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</si>
  <si>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</si>
  <si>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</si>
  <si>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</si>
  <si>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</si>
  <si>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</si>
  <si>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</si>
  <si>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</si>
  <si>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</si>
  <si>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</si>
  <si>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</si>
  <si>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</si>
  <si>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</si>
  <si>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</si>
  <si>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</si>
  <si>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</si>
  <si>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</si>
  <si>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</si>
  <si>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</si>
  <si>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</si>
  <si>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</si>
  <si>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</si>
  <si>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</si>
  <si>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</si>
  <si>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</si>
  <si>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</si>
  <si>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</si>
  <si>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</si>
  <si>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</si>
  <si>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</si>
  <si>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</si>
  <si>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</si>
  <si>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</si>
  <si>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</si>
  <si>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</si>
  <si>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</si>
  <si>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</si>
  <si>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</si>
  <si>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</si>
  <si>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</si>
  <si>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</si>
  <si>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</si>
  <si>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</si>
  <si>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</si>
  <si>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</si>
  <si>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</si>
  <si>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</si>
  <si>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</si>
  <si>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</si>
  <si>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</si>
  <si>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</si>
  <si>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</si>
  <si>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</si>
  <si>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</si>
  <si>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</si>
  <si>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</si>
  <si>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</si>
  <si>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</si>
  <si>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</si>
  <si>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</si>
  <si>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</si>
  <si>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</si>
  <si>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</si>
  <si>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</si>
  <si>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</si>
  <si>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</si>
  <si>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</si>
  <si>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</si>
  <si>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</si>
  <si>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</si>
  <si>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</si>
  <si>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</si>
  <si>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</si>
  <si>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</si>
  <si>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</si>
  <si>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</si>
  <si>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</si>
  <si>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</si>
  <si>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</si>
  <si>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</si>
  <si>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</si>
  <si>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</si>
  <si>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</si>
  <si>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</si>
  <si>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</si>
  <si>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</si>
  <si>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</si>
  <si>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</si>
  <si>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</si>
  <si>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</si>
  <si>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</si>
  <si>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</si>
  <si>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</si>
  <si>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</si>
  <si>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</si>
  <si>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</si>
  <si>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</si>
  <si>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</si>
  <si>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</si>
  <si>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</si>
  <si>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</si>
  <si>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</si>
  <si>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</si>
  <si>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</si>
  <si>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</si>
  <si>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</si>
  <si>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</si>
  <si>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</si>
  <si>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</si>
  <si>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</si>
  <si>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</si>
  <si>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</si>
  <si>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</si>
  <si>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</si>
  <si>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</si>
  <si>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</si>
  <si>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</si>
  <si>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</si>
  <si>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</si>
  <si>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</si>
  <si>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</si>
  <si>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</si>
  <si>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</si>
  <si>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</si>
  <si>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</si>
  <si>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</si>
  <si>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</si>
  <si>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</si>
  <si>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</si>
  <si>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</si>
  <si>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</si>
  <si>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</si>
  <si>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</si>
  <si>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</si>
  <si>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</si>
  <si>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</si>
  <si>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</si>
  <si>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</si>
  <si>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</si>
  <si>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</si>
  <si>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</si>
  <si>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</si>
  <si>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</si>
  <si>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</si>
  <si>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</si>
  <si>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</si>
  <si>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</si>
  <si>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</si>
  <si>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</si>
  <si>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</si>
  <si>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</si>
  <si>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</si>
  <si>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</si>
  <si>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</si>
  <si>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</si>
  <si>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</si>
  <si>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</si>
  <si>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</si>
  <si>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</si>
  <si>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</si>
  <si>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</si>
  <si>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</si>
  <si>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</si>
  <si>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</si>
  <si>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</si>
  <si>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</si>
  <si>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</si>
  <si>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</si>
  <si>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</si>
  <si>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</si>
  <si>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</si>
  <si>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</si>
  <si>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</si>
  <si>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</si>
  <si>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</si>
  <si>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</si>
  <si>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</si>
  <si>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</si>
  <si>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</si>
  <si>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</si>
  <si>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</si>
  <si>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</si>
  <si>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</si>
  <si>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</si>
  <si>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</si>
  <si>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</si>
  <si>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</si>
  <si>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</si>
  <si>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</si>
  <si>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</si>
  <si>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</si>
  <si>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</si>
  <si>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</si>
  <si>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</si>
  <si>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</si>
  <si>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</si>
  <si>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</si>
  <si>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</si>
  <si>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</si>
  <si>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</si>
  <si>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</si>
  <si>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</si>
  <si>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</si>
  <si>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</si>
  <si>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</si>
  <si>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</si>
  <si>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</si>
  <si>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</si>
  <si>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</si>
  <si>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</si>
  <si>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</si>
  <si>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</si>
  <si>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</si>
  <si>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</si>
  <si>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</si>
  <si>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</si>
  <si>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</si>
  <si>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</si>
  <si>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</si>
  <si>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</si>
  <si>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</si>
  <si>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</si>
  <si>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</si>
  <si>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</si>
  <si>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</si>
  <si>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</si>
  <si>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</si>
  <si>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</si>
  <si>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</si>
  <si>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</si>
  <si>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</si>
  <si>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</si>
  <si>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</si>
  <si>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</si>
  <si>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</si>
  <si>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</si>
  <si>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</si>
  <si>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</si>
  <si>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</si>
  <si>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</si>
  <si>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</si>
  <si>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</si>
  <si>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</si>
  <si>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</si>
  <si>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</si>
  <si>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</si>
  <si>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</si>
  <si>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</si>
  <si>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</si>
  <si>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</si>
  <si>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</si>
  <si>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</si>
  <si>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</si>
  <si>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</si>
  <si>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</si>
  <si>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</si>
  <si>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</si>
  <si>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</si>
  <si>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</si>
  <si>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</si>
  <si>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</si>
  <si>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</si>
  <si>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</si>
  <si>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</si>
  <si>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</si>
  <si>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</si>
  <si>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</si>
  <si>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</si>
  <si>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</si>
  <si>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</si>
  <si>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</si>
  <si>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</si>
  <si>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</si>
  <si>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</si>
  <si>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</si>
  <si>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</si>
  <si>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</si>
  <si>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</si>
  <si>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</si>
  <si>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</si>
  <si>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</si>
  <si>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</si>
  <si>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</si>
  <si>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</si>
  <si>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</si>
  <si>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</si>
  <si>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</si>
  <si>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</si>
  <si>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</si>
  <si>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</si>
  <si>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</si>
  <si>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</si>
  <si>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</si>
  <si>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</si>
  <si>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</si>
  <si>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</si>
  <si>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</si>
  <si>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</si>
  <si>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</si>
  <si>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</si>
  <si>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</si>
  <si>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</si>
  <si>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</si>
  <si>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</si>
  <si>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</si>
  <si>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</si>
  <si>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</si>
  <si>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</si>
  <si>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</si>
  <si>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</si>
  <si>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</si>
  <si>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</si>
  <si>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</si>
  <si>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</si>
  <si>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</si>
  <si>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</si>
  <si>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</si>
  <si>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</si>
  <si>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</si>
  <si>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</si>
  <si>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</si>
  <si>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</si>
  <si>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</si>
  <si>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</si>
  <si>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</si>
  <si>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</si>
  <si>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</si>
  <si>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</si>
  <si>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</si>
  <si>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</si>
  <si>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</si>
  <si>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</si>
  <si>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</si>
  <si>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</si>
  <si>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</si>
  <si>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</si>
  <si>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</si>
  <si>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</si>
  <si>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</si>
  <si>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</si>
  <si>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</si>
  <si>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</si>
  <si>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</si>
  <si>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</si>
  <si>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</si>
  <si>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</si>
  <si>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</si>
  <si>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</si>
  <si>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</si>
  <si>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</si>
  <si>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</si>
  <si>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</si>
  <si>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</si>
  <si>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</si>
  <si>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</si>
  <si>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</si>
  <si>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</si>
  <si>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</si>
  <si>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</si>
  <si>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</si>
  <si>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</si>
  <si>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</si>
  <si>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</si>
  <si>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</si>
  <si>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</si>
  <si>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</si>
  <si>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</si>
  <si>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</si>
  <si>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</si>
  <si>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</si>
  <si>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</si>
  <si>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</si>
  <si>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</si>
  <si>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</si>
  <si>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</si>
  <si>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</si>
  <si>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</si>
  <si>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</si>
  <si>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</si>
  <si>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</si>
  <si>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</si>
  <si>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</si>
  <si>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</si>
  <si>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</si>
  <si>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</si>
  <si>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</si>
  <si>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</si>
  <si>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</si>
  <si>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</si>
  <si>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</si>
  <si>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</si>
  <si>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</si>
  <si>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</si>
  <si>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</si>
  <si>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</si>
  <si>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</si>
  <si>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</si>
  <si>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</si>
  <si>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</si>
  <si>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</si>
  <si>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</si>
  <si>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</si>
  <si>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</si>
  <si>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</si>
  <si>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</si>
  <si>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</si>
  <si>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</si>
  <si>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</si>
  <si>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</si>
  <si>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</si>
  <si>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</si>
  <si>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</si>
  <si>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</si>
  <si>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</si>
  <si>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</si>
  <si>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</si>
  <si>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</si>
  <si>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</si>
  <si>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</si>
  <si>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</si>
  <si>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</si>
  <si>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</si>
  <si>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</si>
  <si>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</si>
  <si>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</si>
  <si>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</si>
  <si>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</si>
  <si>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</si>
  <si>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</si>
  <si>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</si>
  <si>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</si>
  <si>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</si>
  <si>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</si>
  <si>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</si>
  <si>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</si>
  <si>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</si>
  <si>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</si>
  <si>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</si>
  <si>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</si>
  <si>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</si>
  <si>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</si>
  <si>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</si>
  <si>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</si>
  <si>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</si>
  <si>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</si>
  <si>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</si>
  <si>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</si>
  <si>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</si>
  <si>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</si>
  <si>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</si>
  <si>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</si>
  <si>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</si>
  <si>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</si>
  <si>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</si>
  <si>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</si>
  <si>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</si>
  <si>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</si>
  <si>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</si>
  <si>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</si>
  <si>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</si>
  <si>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</si>
  <si>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</si>
  <si>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</si>
  <si>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</si>
  <si>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</si>
  <si>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</si>
  <si>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</si>
  <si>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</si>
  <si>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</si>
  <si>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</si>
  <si>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</si>
  <si>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</si>
  <si>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</si>
  <si>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</si>
  <si>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</si>
  <si>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</si>
  <si>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</si>
  <si>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</si>
  <si>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</si>
  <si>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</si>
  <si>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</si>
  <si>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</si>
  <si>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</si>
  <si>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</si>
  <si>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</si>
  <si>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</si>
  <si>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</si>
  <si>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</si>
  <si>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</si>
  <si>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</si>
  <si>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</si>
  <si>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</si>
  <si>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</si>
  <si>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</si>
  <si>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</si>
  <si>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</si>
  <si>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</si>
  <si>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</si>
  <si>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</si>
  <si>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</si>
  <si>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</si>
  <si>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</si>
  <si>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</si>
  <si>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</si>
  <si>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</si>
  <si>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</si>
  <si>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</si>
  <si>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</si>
  <si>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</si>
  <si>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</si>
  <si>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</si>
  <si>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</si>
  <si>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</si>
  <si>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</si>
  <si>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</si>
  <si>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</si>
  <si>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</si>
  <si>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</si>
  <si>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</si>
  <si>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</si>
  <si>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</si>
  <si>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</si>
  <si>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</si>
  <si>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</si>
  <si>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</si>
  <si>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</si>
  <si>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</si>
  <si>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</si>
  <si>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</si>
  <si>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</si>
  <si>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</si>
  <si>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</si>
  <si>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</si>
  <si>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</si>
  <si>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</si>
  <si>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</si>
  <si>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</si>
  <si>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</si>
  <si>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</si>
  <si>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</si>
  <si>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</si>
  <si>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</si>
  <si>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</si>
  <si>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</si>
  <si>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</si>
  <si>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</si>
  <si>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</si>
  <si>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</si>
  <si>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</si>
  <si>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</si>
  <si>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</si>
  <si>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</si>
  <si>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</si>
  <si>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</si>
  <si>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</si>
  <si>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</si>
  <si>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</si>
  <si>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</si>
  <si>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</si>
  <si>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</si>
  <si>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</si>
  <si>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</si>
  <si>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</si>
  <si>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</si>
  <si>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</si>
  <si>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</si>
  <si>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</si>
  <si>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</si>
  <si>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</si>
  <si>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</si>
  <si>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</si>
  <si>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</si>
  <si>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</si>
  <si>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</si>
  <si>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</si>
  <si>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</si>
  <si>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</si>
  <si>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</si>
  <si>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</si>
  <si>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</si>
  <si>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</si>
  <si>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</si>
  <si>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</si>
  <si>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</si>
  <si>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</si>
  <si>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</si>
  <si>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</si>
  <si>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</si>
  <si>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</si>
  <si>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</si>
  <si>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</si>
  <si>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</si>
  <si>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</si>
  <si>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</si>
  <si>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</si>
  <si>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</si>
  <si>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</si>
  <si>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</si>
  <si>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</si>
  <si>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</si>
  <si>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</si>
  <si>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</si>
  <si>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</si>
  <si>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</si>
  <si>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</si>
  <si>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</si>
  <si>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</si>
  <si>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</si>
  <si>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</si>
  <si>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</si>
  <si>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</si>
  <si>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</si>
  <si>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</si>
  <si>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</si>
  <si>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</si>
  <si>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</si>
  <si>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</si>
  <si>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</si>
  <si>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</si>
  <si>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</si>
  <si>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</si>
  <si>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</si>
  <si>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</si>
  <si>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</si>
  <si>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</si>
  <si>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</si>
  <si>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</si>
  <si>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</si>
  <si>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</si>
  <si>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</si>
  <si>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</si>
  <si>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</si>
  <si>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</si>
  <si>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</si>
  <si>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</si>
  <si>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</si>
  <si>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</si>
  <si>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</si>
  <si>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</si>
  <si>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</si>
  <si>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</si>
  <si>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</si>
  <si>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</si>
  <si>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</si>
  <si>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</si>
  <si>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</si>
  <si>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</si>
  <si>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</si>
  <si>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</si>
  <si>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</si>
  <si>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</si>
  <si>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</si>
  <si>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</si>
  <si>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</si>
  <si>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</si>
  <si>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</si>
  <si>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</si>
  <si>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</si>
  <si>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</si>
  <si>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</si>
  <si>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</si>
  <si>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</si>
  <si>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</si>
  <si>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</si>
  <si>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</si>
  <si>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</si>
  <si>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</si>
  <si>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</si>
  <si>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</si>
  <si>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</si>
  <si>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</si>
  <si>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</si>
  <si>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</si>
  <si>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</si>
  <si>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</si>
  <si>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</si>
  <si>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</si>
  <si>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</si>
  <si>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</si>
  <si>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</si>
  <si>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</si>
  <si>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</si>
  <si>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</si>
  <si>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</si>
  <si>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</si>
  <si>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</si>
  <si>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</si>
  <si>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</si>
  <si>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</si>
  <si>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</si>
  <si>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</si>
  <si>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</si>
  <si>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</si>
  <si>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</si>
  <si>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</si>
  <si>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</si>
  <si>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</si>
  <si>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</si>
  <si>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</si>
  <si>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</si>
  <si>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</si>
  <si>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</si>
  <si>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</si>
  <si>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</si>
  <si>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</si>
  <si>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</si>
  <si>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</si>
  <si>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</si>
  <si>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</si>
  <si>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</si>
  <si>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</si>
  <si>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</si>
  <si>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</si>
  <si>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</si>
  <si>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</si>
  <si>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</si>
  <si>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</si>
  <si>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</si>
  <si>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</si>
  <si>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</si>
  <si>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</si>
  <si>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</si>
  <si>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</si>
  <si>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</si>
  <si>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</si>
  <si>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</si>
  <si>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</si>
  <si>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</si>
  <si>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</si>
  <si>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</si>
  <si>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</si>
  <si>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</si>
  <si>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</si>
  <si>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</si>
  <si>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</si>
  <si>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</si>
  <si>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</si>
  <si>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</si>
  <si>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</si>
  <si>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</si>
  <si>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</si>
  <si>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</si>
  <si>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</si>
  <si>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</si>
  <si>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</si>
  <si>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</si>
  <si>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</si>
  <si>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</si>
  <si>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</si>
  <si>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</si>
  <si>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</si>
  <si>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</si>
  <si>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</si>
  <si>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</si>
  <si>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</si>
  <si>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</si>
  <si>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</si>
  <si>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</si>
  <si>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</si>
  <si>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</si>
  <si>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</si>
  <si>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</si>
  <si>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</si>
  <si>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</si>
  <si>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</si>
  <si>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</si>
  <si>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</si>
  <si>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</si>
  <si>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</si>
  <si>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</si>
  <si>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</si>
  <si>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</si>
  <si>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</si>
  <si>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</si>
  <si>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</si>
  <si>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</si>
  <si>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</si>
  <si>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</si>
  <si>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</si>
  <si>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</si>
  <si>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</si>
  <si>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</si>
  <si>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</si>
  <si>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</si>
  <si>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</si>
  <si>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</si>
  <si>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</si>
  <si>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</si>
  <si>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</si>
  <si>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</si>
  <si>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</si>
  <si>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</si>
  <si>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</si>
  <si>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</si>
  <si>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</si>
  <si>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</si>
  <si>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</si>
  <si>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</si>
  <si>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</si>
  <si>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</si>
  <si>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</si>
  <si>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</si>
  <si>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</si>
  <si>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</si>
  <si>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</si>
  <si>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</si>
  <si>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</si>
  <si>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</si>
  <si>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</si>
  <si>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</si>
  <si>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</si>
  <si>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</si>
  <si>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</si>
  <si>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</si>
  <si>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</si>
  <si>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</si>
  <si>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</si>
  <si>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</si>
  <si>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</si>
  <si>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</si>
  <si>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</si>
  <si>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</si>
  <si>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</si>
  <si>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</si>
  <si>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</si>
  <si>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</si>
  <si>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</si>
  <si>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</si>
  <si>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</si>
  <si>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</si>
  <si>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</si>
  <si>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</si>
  <si>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</si>
  <si>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</si>
  <si>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</si>
  <si>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</si>
  <si>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</si>
  <si>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</si>
  <si>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</si>
  <si>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</si>
  <si>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</si>
  <si>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</si>
  <si>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</si>
  <si>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</si>
  <si>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</si>
  <si>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</si>
  <si>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</si>
  <si>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</si>
  <si>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</si>
  <si>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</si>
  <si>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</si>
  <si>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</si>
  <si>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</si>
  <si>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</si>
  <si>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</si>
  <si>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</si>
  <si>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</si>
  <si>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</si>
  <si>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</si>
  <si>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</si>
  <si>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</si>
  <si>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</si>
  <si>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</si>
  <si>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</si>
  <si>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</si>
  <si>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</si>
  <si>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</si>
  <si>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</si>
  <si>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</si>
  <si>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</si>
  <si>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</si>
  <si>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</si>
  <si>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</si>
  <si>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</si>
  <si>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</si>
  <si>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</si>
  <si>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</si>
  <si>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</si>
  <si>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</si>
  <si>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</si>
  <si>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</si>
  <si>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</si>
  <si>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</si>
  <si>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</si>
  <si>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</si>
  <si>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</si>
  <si>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</si>
  <si>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</si>
  <si>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</si>
  <si>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</si>
  <si>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</si>
  <si>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</si>
  <si>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</si>
  <si>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</si>
  <si>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</si>
  <si>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</si>
  <si>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</si>
  <si>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</si>
  <si>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</si>
  <si>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</si>
  <si>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</si>
  <si>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</si>
  <si>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</si>
  <si>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</si>
  <si>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</si>
  <si>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</si>
  <si>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</si>
  <si>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</si>
  <si>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</si>
  <si>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</si>
  <si>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</si>
  <si>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</si>
  <si>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</si>
  <si>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</si>
  <si>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</si>
  <si>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</si>
  <si>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</si>
  <si>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</si>
  <si>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</si>
  <si>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</si>
  <si>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</si>
  <si>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</si>
  <si>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</si>
  <si>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</si>
  <si>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</si>
  <si>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</si>
  <si>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</si>
  <si>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</si>
  <si>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</si>
  <si>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</si>
  <si>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</si>
  <si>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</si>
  <si>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</si>
  <si>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</si>
  <si>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</si>
  <si>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</si>
  <si>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</si>
  <si>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</si>
  <si>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</si>
  <si>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</si>
  <si>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</si>
  <si>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</si>
  <si>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</si>
  <si>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</si>
  <si>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</si>
  <si>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</si>
  <si>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</si>
  <si>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</si>
  <si>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</si>
  <si>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</si>
  <si>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</si>
  <si>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</si>
  <si>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</si>
  <si>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</si>
  <si>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</si>
  <si>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</si>
  <si>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</si>
  <si>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</si>
  <si>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</si>
  <si>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</si>
  <si>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</si>
  <si>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</si>
  <si>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</si>
  <si>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</si>
  <si>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</si>
  <si>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</si>
  <si>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</si>
  <si>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</si>
  <si>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</si>
  <si>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</si>
  <si>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</si>
  <si>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</si>
  <si>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</si>
  <si>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</si>
  <si>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</si>
  <si>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</si>
  <si>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</si>
  <si>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</si>
  <si>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</si>
  <si>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</si>
  <si>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</si>
  <si>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</si>
  <si>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</si>
  <si>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</si>
  <si>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</si>
  <si>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</si>
  <si>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</si>
  <si>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</si>
  <si>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</si>
  <si>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</si>
  <si>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</si>
  <si>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</si>
  <si>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</si>
  <si>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</si>
  <si>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</si>
  <si>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</si>
  <si>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</si>
  <si>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</si>
  <si>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</si>
  <si>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</si>
  <si>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</si>
  <si>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</si>
  <si>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</si>
  <si>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</si>
  <si>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</si>
  <si>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</si>
  <si>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</si>
  <si>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</si>
  <si>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</si>
  <si>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</si>
  <si>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</si>
  <si>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</si>
  <si>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</si>
  <si>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</si>
  <si>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</si>
  <si>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</si>
  <si>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</si>
  <si>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</si>
  <si>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</si>
  <si>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</si>
  <si>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</si>
  <si>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</si>
  <si>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</si>
  <si>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</si>
  <si>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</si>
  <si>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</si>
  <si>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</si>
  <si>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</si>
  <si>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</si>
  <si>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</si>
  <si>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</si>
  <si>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</si>
  <si>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</si>
  <si>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</si>
  <si>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</si>
  <si>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</si>
  <si>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</si>
  <si>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</si>
  <si>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</si>
  <si>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</si>
  <si>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</si>
  <si>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</si>
  <si>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</si>
  <si>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</si>
  <si>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</si>
  <si>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</si>
  <si>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</si>
  <si>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</si>
  <si>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</si>
  <si>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</si>
  <si>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</si>
  <si>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</si>
  <si>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</si>
  <si>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</si>
  <si>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</si>
  <si>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</si>
  <si>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</si>
  <si>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</si>
  <si>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</si>
  <si>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</si>
  <si>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</si>
  <si>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</si>
  <si>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</si>
  <si>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</si>
  <si>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</si>
  <si>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</si>
  <si>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</si>
  <si>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</si>
  <si>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</si>
  <si>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</si>
  <si>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</si>
  <si>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</si>
  <si>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</si>
  <si>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</si>
  <si>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</si>
  <si>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</si>
  <si>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</si>
  <si>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</si>
  <si>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</si>
  <si>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</si>
  <si>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</si>
  <si>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</si>
  <si>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</si>
  <si>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</si>
  <si>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</si>
  <si>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</si>
  <si>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</si>
  <si>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</si>
  <si>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</si>
  <si>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</si>
  <si>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</si>
  <si>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</si>
  <si>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</si>
  <si>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</si>
  <si>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</si>
  <si>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</si>
  <si>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</si>
  <si>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</si>
  <si>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</si>
  <si>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</si>
  <si>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</si>
  <si>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</si>
  <si>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</si>
  <si>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</si>
  <si>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</si>
  <si>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</si>
  <si>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</si>
  <si>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</si>
  <si>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</si>
  <si>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</si>
  <si>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</si>
  <si>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</si>
  <si>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</si>
  <si>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</si>
  <si>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</si>
  <si>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</si>
  <si>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</si>
  <si>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</si>
  <si>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</si>
  <si>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</si>
  <si>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</si>
  <si>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</si>
  <si>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</si>
  <si>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</si>
  <si>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</si>
  <si>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</si>
  <si>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</si>
  <si>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</si>
  <si>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</si>
  <si>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</si>
  <si>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</si>
  <si>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</si>
  <si>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</si>
  <si>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</si>
  <si>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</si>
  <si>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</si>
  <si>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</si>
  <si>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</si>
  <si>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</si>
  <si>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</si>
  <si>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</si>
  <si>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</si>
  <si>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</si>
  <si>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</si>
  <si>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</si>
  <si>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</si>
  <si>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</si>
  <si>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</si>
  <si>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</si>
  <si>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</si>
  <si>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</si>
  <si>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</si>
  <si>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</si>
  <si>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</si>
  <si>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</si>
  <si>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</si>
  <si>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</si>
  <si>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</si>
  <si>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</si>
  <si>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</si>
  <si>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</si>
  <si>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</si>
  <si>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</si>
  <si>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</si>
  <si>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</si>
  <si>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</si>
  <si>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</si>
  <si>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</si>
  <si>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</si>
  <si>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</si>
  <si>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</si>
  <si>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</si>
  <si>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</si>
  <si>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</si>
  <si>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</si>
  <si>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</si>
  <si>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</si>
  <si>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</si>
  <si>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</si>
  <si>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</si>
  <si>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</si>
  <si>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</si>
  <si>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</si>
  <si>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</si>
  <si>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</si>
  <si>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</si>
  <si>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</si>
  <si>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</si>
  <si>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</si>
  <si>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</si>
  <si>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</si>
  <si>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</si>
  <si>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</si>
  <si>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</si>
  <si>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</si>
  <si>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</si>
  <si>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</si>
  <si>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</si>
  <si>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</si>
  <si>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</si>
  <si>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</si>
  <si>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</si>
  <si>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</si>
  <si>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</si>
  <si>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</si>
  <si>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</si>
  <si>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</si>
  <si>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</si>
  <si>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</si>
  <si>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</si>
  <si>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</si>
  <si>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</si>
  <si>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</si>
  <si>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</si>
  <si>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</si>
  <si>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</si>
  <si>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</si>
  <si>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</si>
  <si>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</si>
  <si>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</si>
  <si>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</si>
  <si>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</si>
  <si>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</si>
  <si>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</si>
  <si>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</si>
  <si>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</si>
  <si>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</si>
  <si>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</si>
  <si>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</si>
  <si>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</si>
  <si>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</si>
  <si>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</si>
  <si>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</si>
  <si>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</si>
  <si>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</si>
  <si>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</si>
  <si>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</si>
  <si>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</si>
  <si>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</si>
  <si>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</si>
  <si>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</si>
  <si>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</si>
  <si>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</si>
  <si>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</si>
  <si>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</si>
  <si>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</si>
  <si>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</si>
  <si>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</si>
  <si>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</si>
  <si>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</si>
  <si>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</si>
  <si>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</si>
  <si>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</si>
  <si>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</si>
  <si>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</si>
  <si>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</si>
  <si>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</si>
  <si>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</si>
  <si>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</si>
  <si>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</si>
  <si>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</si>
  <si>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</si>
  <si>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</si>
  <si>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</si>
  <si>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</si>
  <si>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</si>
  <si>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</si>
  <si>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</si>
  <si>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</si>
  <si>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</si>
  <si>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</si>
  <si>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</si>
  <si>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</si>
  <si>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</si>
  <si>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</si>
  <si>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</si>
  <si>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</si>
  <si>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</si>
  <si>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</si>
  <si>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</si>
  <si>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</si>
  <si>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</si>
  <si>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</si>
  <si>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</si>
  <si>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</si>
  <si>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</si>
  <si>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</si>
  <si>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</si>
  <si>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</si>
  <si>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</si>
  <si>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</si>
  <si>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</si>
  <si>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</si>
  <si>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</si>
  <si>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</si>
  <si>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</si>
  <si>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</si>
  <si>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</si>
  <si>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</si>
  <si>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</si>
  <si>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</si>
  <si>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</si>
  <si>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</si>
  <si>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</si>
  <si>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</si>
  <si>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</si>
  <si>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</si>
  <si>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</si>
  <si>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</si>
  <si>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</si>
  <si>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</si>
  <si>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</si>
  <si>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</si>
  <si>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</si>
  <si>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</si>
  <si>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</si>
  <si>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</si>
  <si>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</si>
  <si>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</si>
  <si>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</si>
  <si>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</si>
  <si>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</si>
  <si>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</si>
  <si>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</si>
  <si>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</si>
  <si>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</si>
  <si>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</si>
  <si>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</si>
  <si>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</si>
  <si>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</si>
  <si>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</si>
  <si>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</si>
  <si>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</si>
  <si>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</si>
  <si>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</si>
  <si>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</si>
  <si>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</si>
  <si>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</si>
  <si>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</si>
  <si>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</si>
  <si>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</si>
  <si>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</si>
  <si>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</si>
  <si>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</si>
  <si>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</si>
  <si>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</si>
  <si>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</si>
  <si>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</si>
  <si>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</si>
  <si>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</si>
  <si>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</si>
  <si>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</si>
  <si>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</si>
  <si>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</si>
  <si>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</si>
  <si>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</si>
  <si>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</si>
  <si>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</si>
  <si>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</si>
  <si>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</si>
  <si>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</si>
  <si>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</si>
  <si>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</si>
  <si>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</si>
  <si>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</si>
  <si>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</si>
  <si>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</si>
  <si>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</si>
  <si>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</si>
  <si>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</si>
  <si>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</si>
  <si>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</si>
  <si>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</si>
  <si>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</si>
  <si>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</si>
  <si>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</si>
  <si>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</si>
  <si>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</si>
  <si>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</si>
  <si>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</si>
  <si>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</si>
  <si>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</si>
  <si>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</si>
  <si>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</si>
  <si>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</si>
  <si>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</si>
  <si>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</si>
  <si>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</si>
  <si>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</si>
  <si>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</si>
  <si>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</si>
  <si>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</si>
  <si>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</si>
  <si>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</si>
  <si>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</si>
  <si>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</si>
  <si>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</si>
  <si>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</si>
  <si>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</si>
  <si>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</si>
  <si>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</si>
  <si>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</si>
  <si>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</si>
  <si>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</si>
  <si>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</si>
  <si>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</si>
  <si>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</si>
  <si>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</si>
  <si>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</si>
  <si>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</si>
  <si>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</si>
  <si>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</si>
  <si>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</si>
  <si>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</si>
  <si>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</si>
  <si>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</si>
  <si>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</si>
  <si>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</si>
  <si>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</si>
  <si>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</si>
  <si>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</si>
  <si>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</si>
  <si>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</si>
  <si>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</si>
  <si>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</si>
  <si>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</si>
  <si>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</si>
  <si>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</si>
  <si>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</si>
  <si>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</si>
  <si>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</si>
  <si>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</si>
  <si>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</si>
  <si>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</si>
  <si>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</si>
  <si>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</si>
  <si>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</si>
  <si>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</si>
  <si>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</si>
  <si>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</si>
  <si>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</si>
  <si>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</si>
  <si>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</si>
  <si>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</si>
  <si>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</si>
  <si>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</si>
  <si>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</si>
  <si>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</si>
  <si>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</si>
  <si>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</si>
  <si>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</si>
  <si>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</si>
  <si>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</si>
  <si>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</si>
  <si>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</si>
  <si>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</si>
  <si>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</si>
  <si>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</si>
  <si>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</si>
  <si>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</si>
  <si>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</si>
  <si>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</si>
  <si>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</si>
  <si>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</si>
  <si>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</si>
  <si>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</si>
  <si>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</si>
  <si>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</si>
  <si>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</si>
  <si>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</si>
  <si>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</si>
  <si>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</si>
  <si>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</si>
  <si>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</si>
  <si>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</si>
  <si>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</si>
  <si>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</si>
  <si>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</si>
  <si>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</si>
  <si>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</si>
  <si>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</si>
  <si>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</si>
  <si>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</si>
  <si>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</si>
  <si>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</si>
  <si>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</si>
  <si>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</si>
  <si>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</si>
  <si>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</si>
  <si>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</si>
  <si>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</si>
  <si>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</si>
  <si>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</si>
  <si>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</si>
  <si>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</si>
  <si>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</si>
  <si>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</si>
  <si>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</si>
  <si>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</si>
  <si>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</si>
  <si>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</si>
  <si>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</si>
  <si>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</si>
  <si>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</si>
  <si>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</si>
  <si>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</si>
  <si>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</si>
  <si>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</si>
  <si>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</si>
  <si>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</si>
  <si>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</si>
  <si>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</si>
  <si>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</si>
  <si>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</si>
  <si>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</si>
  <si>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</si>
  <si>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</si>
  <si>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</si>
  <si>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</si>
  <si>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</si>
  <si>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</si>
  <si>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</si>
  <si>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</si>
  <si>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</si>
  <si>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</si>
  <si>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</si>
  <si>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</si>
  <si>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</si>
  <si>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</si>
  <si>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</si>
  <si>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</si>
  <si>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</si>
  <si>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</si>
  <si>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</si>
  <si>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</si>
  <si>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</si>
  <si>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</si>
  <si>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</si>
  <si>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</si>
  <si>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</si>
  <si>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</si>
  <si>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</si>
  <si>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</si>
  <si>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</si>
  <si>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</si>
  <si>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</si>
  <si>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</si>
  <si>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</si>
  <si>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</si>
  <si>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</si>
  <si>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</si>
  <si>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</si>
  <si>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</si>
  <si>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</si>
  <si>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</si>
  <si>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</si>
  <si>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</si>
  <si>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</si>
  <si>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</si>
  <si>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</si>
  <si>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</si>
  <si>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</si>
  <si>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</si>
  <si>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</si>
  <si>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</si>
  <si>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</si>
  <si>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</si>
  <si>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</si>
  <si>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</si>
  <si>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</si>
  <si>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</si>
  <si>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</si>
  <si>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</si>
  <si>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</si>
  <si>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</si>
  <si>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</si>
  <si>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</si>
  <si>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</si>
  <si>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</si>
  <si>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</si>
  <si>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</si>
  <si>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</si>
  <si>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</si>
  <si>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</si>
  <si>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</si>
  <si>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</si>
  <si>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</si>
  <si>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</si>
  <si>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</si>
  <si>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</si>
  <si>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</si>
  <si>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</si>
  <si>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</si>
  <si>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</si>
  <si>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</si>
  <si>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</si>
  <si>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</si>
  <si>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</si>
  <si>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</si>
  <si>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</si>
  <si>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</si>
  <si>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</si>
  <si>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</si>
  <si>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</si>
  <si>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</si>
  <si>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</si>
  <si>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</si>
  <si>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</si>
  <si>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</si>
  <si>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</si>
  <si>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</si>
  <si>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</si>
  <si>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</si>
  <si>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</si>
  <si>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</si>
  <si>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</si>
  <si>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</si>
  <si>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</si>
  <si>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</si>
  <si>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</si>
  <si>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</si>
  <si>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</si>
  <si>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</si>
  <si>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</si>
  <si>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</si>
  <si>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</si>
  <si>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</si>
  <si>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</si>
  <si>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</si>
  <si>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</si>
  <si>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</si>
  <si>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</si>
  <si>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</si>
  <si>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</si>
  <si>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</si>
  <si>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</si>
  <si>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</si>
  <si>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</si>
  <si>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</si>
  <si>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</si>
  <si>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</si>
  <si>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</si>
  <si>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</si>
  <si>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</si>
  <si>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</si>
  <si>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</si>
  <si>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</si>
  <si>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</si>
  <si>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</si>
  <si>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</si>
  <si>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</si>
  <si>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</si>
  <si>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</si>
  <si>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</si>
  <si>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</si>
  <si>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</si>
  <si>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</si>
  <si>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</si>
  <si>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</si>
  <si>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</si>
  <si>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</si>
  <si>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</si>
  <si>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</si>
  <si>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</si>
  <si>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</si>
  <si>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</si>
  <si>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</si>
  <si>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</si>
  <si>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</si>
  <si>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</si>
  <si>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</si>
  <si>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</si>
  <si>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</si>
  <si>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</si>
  <si>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</si>
  <si>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</si>
  <si>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</si>
  <si>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</si>
  <si>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</si>
  <si>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</si>
  <si>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</si>
  <si>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</si>
  <si>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</si>
  <si>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</si>
  <si>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</si>
  <si>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</si>
  <si>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</si>
  <si>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</si>
  <si>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</si>
  <si>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</si>
  <si>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</si>
  <si>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</si>
  <si>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</si>
  <si>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</si>
  <si>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</si>
  <si>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</si>
  <si>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</si>
  <si>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</si>
  <si>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</si>
  <si>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</si>
  <si>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</si>
  <si>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</si>
  <si>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</si>
  <si>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</si>
  <si>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</si>
  <si>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</si>
  <si>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</si>
  <si>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</si>
  <si>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</si>
  <si>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</si>
  <si>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</si>
  <si>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</si>
  <si>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</si>
  <si>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</si>
  <si>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</si>
  <si>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</si>
  <si>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</si>
  <si>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</si>
  <si>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</si>
  <si>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</si>
  <si>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</si>
  <si>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</si>
  <si>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</si>
  <si>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</si>
  <si>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</si>
  <si>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</si>
  <si>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</si>
  <si>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</si>
  <si>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</si>
  <si>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</si>
  <si>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</si>
  <si>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</si>
  <si>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</si>
  <si>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</si>
  <si>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</si>
  <si>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</si>
  <si>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</si>
  <si>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</si>
  <si>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</si>
  <si>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</si>
  <si>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</si>
  <si>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</si>
  <si>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</si>
  <si>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</si>
  <si>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</si>
  <si>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</si>
  <si>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</si>
  <si>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</si>
  <si>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</si>
  <si>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</si>
  <si>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</si>
  <si>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</si>
  <si>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</si>
  <si>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</si>
  <si>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</si>
  <si>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</si>
  <si>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</si>
  <si>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</si>
  <si>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</si>
  <si>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</si>
  <si>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</si>
  <si>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</si>
  <si>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</si>
  <si>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</si>
  <si>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</si>
  <si>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</si>
  <si>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</si>
  <si>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</si>
  <si>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</si>
  <si>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</si>
  <si>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</si>
  <si>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</si>
  <si>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</si>
  <si>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</si>
  <si>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</si>
  <si>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</si>
  <si>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</si>
  <si>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</si>
  <si>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</si>
  <si>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</si>
  <si>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</si>
  <si>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</si>
  <si>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</si>
  <si>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</si>
  <si>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</si>
  <si>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</si>
  <si>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</si>
  <si>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</si>
  <si>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</si>
  <si>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</si>
  <si>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</si>
  <si>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</si>
  <si>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</si>
  <si>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</si>
  <si>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</si>
  <si>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</si>
  <si>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</si>
  <si>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</si>
  <si>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</si>
  <si>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</si>
  <si>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</si>
  <si>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</si>
  <si>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</si>
  <si>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</si>
  <si>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</si>
  <si>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</si>
  <si>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</si>
  <si>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</si>
  <si>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</si>
  <si>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</si>
  <si>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</si>
  <si>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</si>
  <si>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</si>
  <si>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</si>
  <si>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</si>
  <si>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</si>
  <si>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</si>
  <si>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</si>
  <si>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</si>
  <si>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</si>
  <si>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</si>
  <si>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</si>
  <si>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</si>
  <si>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</si>
  <si>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</si>
  <si>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</si>
  <si>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</si>
  <si>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</si>
  <si>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</si>
  <si>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</si>
  <si>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</si>
  <si>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</si>
  <si>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</si>
  <si>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</si>
  <si>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</si>
  <si>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</si>
  <si>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</si>
  <si>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</si>
  <si>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</si>
  <si>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</si>
  <si>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</si>
  <si>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</si>
  <si>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</si>
  <si>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</si>
  <si>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</si>
  <si>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</si>
  <si>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</si>
  <si>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</si>
  <si>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</si>
  <si>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</si>
  <si>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</si>
  <si>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</si>
  <si>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</si>
  <si>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</si>
  <si>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</si>
  <si>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</si>
  <si>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</si>
  <si>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</si>
  <si>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</si>
  <si>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</si>
  <si>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</si>
  <si>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</si>
  <si>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</si>
  <si>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</si>
  <si>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</si>
  <si>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</si>
  <si>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</si>
  <si>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</si>
  <si>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</si>
  <si>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</si>
  <si>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</si>
  <si>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</si>
  <si>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</si>
  <si>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</si>
  <si>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</si>
  <si>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</si>
  <si>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</si>
  <si>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</si>
  <si>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</si>
  <si>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</si>
  <si>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</si>
  <si>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</si>
  <si>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</si>
  <si>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</si>
  <si>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</si>
  <si>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</si>
  <si>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</si>
  <si>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</si>
  <si>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</si>
  <si>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</si>
  <si>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</si>
  <si>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</si>
  <si>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</si>
  <si>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</si>
  <si>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</si>
  <si>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</si>
  <si>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</si>
  <si>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</si>
  <si>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</si>
  <si>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</si>
  <si>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</si>
  <si>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</si>
  <si>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</si>
  <si>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</si>
  <si>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</si>
  <si>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</si>
  <si>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</si>
  <si>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</si>
  <si>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</si>
  <si>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</si>
  <si>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</si>
  <si>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</si>
  <si>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</si>
  <si>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</si>
  <si>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</si>
  <si>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</si>
  <si>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</si>
  <si>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</si>
  <si>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</si>
  <si>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</si>
  <si>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</si>
  <si>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</si>
  <si>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</si>
  <si>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</si>
  <si>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</si>
  <si>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</si>
  <si>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</si>
  <si>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</si>
  <si>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</si>
  <si>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</si>
  <si>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</si>
  <si>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</si>
  <si>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</si>
  <si>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</si>
  <si>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</si>
  <si>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</si>
  <si>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</si>
  <si>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</si>
  <si>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</si>
  <si>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</si>
  <si>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</si>
  <si>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</si>
  <si>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</si>
  <si>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</si>
  <si>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</si>
  <si>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</si>
  <si>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</si>
  <si>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</si>
  <si>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</si>
  <si>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</si>
  <si>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</si>
  <si>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</si>
  <si>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</si>
  <si>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</si>
  <si>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</si>
  <si>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</si>
  <si>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</si>
  <si>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</si>
  <si>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</si>
  <si>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</si>
  <si>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</si>
  <si>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</si>
  <si>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</si>
  <si>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</si>
  <si>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</si>
  <si>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</si>
  <si>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</si>
  <si>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</si>
  <si>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</si>
  <si>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</si>
  <si>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</si>
  <si>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</si>
  <si>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</si>
  <si>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</si>
  <si>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</si>
  <si>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</si>
  <si>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</si>
  <si>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</si>
  <si>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</si>
  <si>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</si>
  <si>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</si>
  <si>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</si>
  <si>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</si>
  <si>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</si>
  <si>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</si>
  <si>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</si>
  <si>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</si>
  <si>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</si>
  <si>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</si>
  <si>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</si>
  <si>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</si>
  <si>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</si>
  <si>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</si>
  <si>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</si>
  <si>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</si>
  <si>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</si>
  <si>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</si>
  <si>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</si>
  <si>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</si>
  <si>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</si>
  <si>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</si>
  <si>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</si>
  <si>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</si>
  <si>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</si>
  <si>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</si>
  <si>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</si>
  <si>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</si>
  <si>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</si>
  <si>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</si>
  <si>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</si>
  <si>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</si>
  <si>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</si>
  <si>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</si>
  <si>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</si>
  <si>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</si>
  <si>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</si>
  <si>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</si>
  <si>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</si>
  <si>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</si>
  <si>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</si>
  <si>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</si>
  <si>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</si>
  <si>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</si>
  <si>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</si>
  <si>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</si>
  <si>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</si>
  <si>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</si>
  <si>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</si>
  <si>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</si>
  <si>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</si>
  <si>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</si>
  <si>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</si>
  <si>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</si>
  <si>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</si>
  <si>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</si>
  <si>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</si>
  <si>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</si>
  <si>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</si>
  <si>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</si>
  <si>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</si>
  <si>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</si>
  <si>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</si>
  <si>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</si>
  <si>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</si>
  <si>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</si>
  <si>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</si>
  <si>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</si>
  <si>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</si>
  <si>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</si>
  <si>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</si>
  <si>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</si>
  <si>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</si>
  <si>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</si>
  <si>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</si>
  <si>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</si>
  <si>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</si>
  <si>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</si>
  <si>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</si>
  <si>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</si>
  <si>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</si>
  <si>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</si>
  <si>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</si>
  <si>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</si>
  <si>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</si>
  <si>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</si>
  <si>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</si>
  <si>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</si>
  <si>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</si>
  <si>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</si>
  <si>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</si>
  <si>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</si>
  <si>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</si>
  <si>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</si>
  <si>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</si>
  <si>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</si>
  <si>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</si>
  <si>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</si>
  <si>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</si>
  <si>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</si>
  <si>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</si>
  <si>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</si>
  <si>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</si>
  <si>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</si>
  <si>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</si>
  <si>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</si>
  <si>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</si>
  <si>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</si>
  <si>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</si>
  <si>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</si>
  <si>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</si>
  <si>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</si>
  <si>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</si>
  <si>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</si>
  <si>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</si>
  <si>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</si>
  <si>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</si>
  <si>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</si>
  <si>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</si>
  <si>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</si>
  <si>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</si>
  <si>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</si>
  <si>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</si>
  <si>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</si>
  <si>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</si>
  <si>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</si>
  <si>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</si>
  <si>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</si>
  <si>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</si>
  <si>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</si>
  <si>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</si>
  <si>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</si>
  <si>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</si>
  <si>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</si>
  <si>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</si>
  <si>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</si>
  <si>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</si>
  <si>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</si>
  <si>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</si>
  <si>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</si>
  <si>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</si>
  <si>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</si>
  <si>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</si>
  <si>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</si>
  <si>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</si>
  <si>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</si>
  <si>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</si>
  <si>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</si>
  <si>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</si>
  <si>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</si>
  <si>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</si>
  <si>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</si>
  <si>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</si>
  <si>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</si>
  <si>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</si>
  <si>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</si>
  <si>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</si>
  <si>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</si>
  <si>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</si>
  <si>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</si>
  <si>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</si>
  <si>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</si>
  <si>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</si>
  <si>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</si>
  <si>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</si>
  <si>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</si>
  <si>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</si>
  <si>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</si>
  <si>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</si>
  <si>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</si>
  <si>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</si>
  <si>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</si>
  <si>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</si>
  <si>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</si>
  <si>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</si>
  <si>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</si>
  <si>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</si>
  <si>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</si>
  <si>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</si>
  <si>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</si>
  <si>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</si>
  <si>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</si>
  <si>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</si>
  <si>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</si>
  <si>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</si>
  <si>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</si>
  <si>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</si>
  <si>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</si>
  <si>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</si>
  <si>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</si>
  <si>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</si>
  <si>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</si>
  <si>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</si>
  <si>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</si>
  <si>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</si>
  <si>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</si>
  <si>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</si>
  <si>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</si>
  <si>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</si>
  <si>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</si>
  <si>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</si>
  <si>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</si>
  <si>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</si>
  <si>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</si>
  <si>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</si>
  <si>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</si>
  <si>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</si>
  <si>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</si>
  <si>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</si>
  <si>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</si>
  <si>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</si>
  <si>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</si>
  <si>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</si>
  <si>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</si>
  <si>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</si>
  <si>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</si>
  <si>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</si>
  <si>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</si>
  <si>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</si>
  <si>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</si>
  <si>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</si>
  <si>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</si>
  <si>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</si>
  <si>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</si>
  <si>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</si>
  <si>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</si>
  <si>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</si>
  <si>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</si>
  <si>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</si>
  <si>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</si>
  <si>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</si>
  <si>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</si>
  <si>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</si>
  <si>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</si>
  <si>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</si>
  <si>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</si>
  <si>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</si>
  <si>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</si>
  <si>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</si>
  <si>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</si>
  <si>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</si>
  <si>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</si>
  <si>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</si>
  <si>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</si>
  <si>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</si>
  <si>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</si>
  <si>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</si>
  <si>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</si>
  <si>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</si>
  <si>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</si>
  <si>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</si>
  <si>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</si>
  <si>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</si>
  <si>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</si>
  <si>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</si>
  <si>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</si>
  <si>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</si>
  <si>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</si>
  <si>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</si>
  <si>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</si>
  <si>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</si>
  <si>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</si>
  <si>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</si>
  <si>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</si>
  <si>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</si>
  <si>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</si>
  <si>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</si>
  <si>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</si>
  <si>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</si>
  <si>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</si>
  <si>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</si>
  <si>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</si>
  <si>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</si>
  <si>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</si>
  <si>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</si>
  <si>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</si>
  <si>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</si>
  <si>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</si>
  <si>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</si>
  <si>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</si>
  <si>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</si>
  <si>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</si>
  <si>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</si>
  <si>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</si>
  <si>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</si>
  <si>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</si>
  <si>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</si>
  <si>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</si>
  <si>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</si>
  <si>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</si>
  <si>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</si>
  <si>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</si>
  <si>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</si>
  <si>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</si>
  <si>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</si>
  <si>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</si>
  <si>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</si>
  <si>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</si>
  <si>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</si>
  <si>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</si>
  <si>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</si>
  <si>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</si>
  <si>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</si>
  <si>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</si>
  <si>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</si>
  <si>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</si>
  <si>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</si>
  <si>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</si>
  <si>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</si>
  <si>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</si>
  <si>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</si>
  <si>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</si>
  <si>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</si>
  <si>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</si>
  <si>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</si>
  <si>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</si>
  <si>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</si>
  <si>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</si>
  <si>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</si>
  <si>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</si>
  <si>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</si>
  <si>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</si>
  <si>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</si>
  <si>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</si>
  <si>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</si>
  <si>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</si>
  <si>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</si>
  <si>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</si>
  <si>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</si>
  <si>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</si>
  <si>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</si>
  <si>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</si>
  <si>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</si>
  <si>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</si>
  <si>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</si>
  <si>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</si>
  <si>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</si>
  <si>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</si>
  <si>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</si>
  <si>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</si>
  <si>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</si>
  <si>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</si>
  <si>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</si>
  <si>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</si>
  <si>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</si>
  <si>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</si>
  <si>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</si>
  <si>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</si>
  <si>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</si>
  <si>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</si>
  <si>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</si>
  <si>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</si>
  <si>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</si>
  <si>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</si>
  <si>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</si>
  <si>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</si>
  <si>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</si>
  <si>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</si>
  <si>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</si>
  <si>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</si>
  <si>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</si>
  <si>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</si>
  <si>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</si>
  <si>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</si>
  <si>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</si>
  <si>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</si>
  <si>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</si>
  <si>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</si>
  <si>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</si>
  <si>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</si>
  <si>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</si>
  <si>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</si>
  <si>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</si>
  <si>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</si>
  <si>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</si>
  <si>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</si>
  <si>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</si>
  <si>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</si>
  <si>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</si>
  <si>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</si>
  <si>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</si>
  <si>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</si>
  <si>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</si>
  <si>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</si>
  <si>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</si>
  <si>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</si>
  <si>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</si>
  <si>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</si>
  <si>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</si>
  <si>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</si>
  <si>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</si>
  <si>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</si>
  <si>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</si>
  <si>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</si>
  <si>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</si>
  <si>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</si>
  <si>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</si>
  <si>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</si>
  <si>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</si>
  <si>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</si>
  <si>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</si>
  <si>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</si>
  <si>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</si>
  <si>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</si>
  <si>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</si>
  <si>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</si>
  <si>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</si>
  <si>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</si>
  <si>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</si>
  <si>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</si>
  <si>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</si>
  <si>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</si>
  <si>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</si>
  <si>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</si>
  <si>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</si>
  <si>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</si>
  <si>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</si>
  <si>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</si>
  <si>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</si>
  <si>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</si>
  <si>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</si>
  <si>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</si>
  <si>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</si>
  <si>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</si>
  <si>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</si>
  <si>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</si>
  <si>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</si>
  <si>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</si>
  <si>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</si>
  <si>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</si>
  <si>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</si>
  <si>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</si>
  <si>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</si>
  <si>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</si>
  <si>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</si>
  <si>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</si>
  <si>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</si>
  <si>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</si>
  <si>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</si>
  <si>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</si>
  <si>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</si>
  <si>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</si>
  <si>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</si>
  <si>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</si>
  <si>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</si>
  <si>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</si>
  <si>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</si>
  <si>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</si>
  <si>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</si>
  <si>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</si>
  <si>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</si>
  <si>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</si>
  <si>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</si>
  <si>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</si>
  <si>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</si>
  <si>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</si>
  <si>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</si>
  <si>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</si>
  <si>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</si>
  <si>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</si>
  <si>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</si>
  <si>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</si>
  <si>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</si>
  <si>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</si>
  <si>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</si>
  <si>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</si>
  <si>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</si>
  <si>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</si>
  <si>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</si>
  <si>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</si>
  <si>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</si>
  <si>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</si>
  <si>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</si>
  <si>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</si>
  <si>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</si>
  <si>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</si>
  <si>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</si>
  <si>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</si>
  <si>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</si>
  <si>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</si>
  <si>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</si>
  <si>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</si>
  <si>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</si>
  <si>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</si>
  <si>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</si>
  <si>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</si>
  <si>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</si>
  <si>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</si>
  <si>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</si>
  <si>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</si>
  <si>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</si>
  <si>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</si>
  <si>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</si>
  <si>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</si>
  <si>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</si>
  <si>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</si>
  <si>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</si>
  <si>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</si>
  <si>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</si>
  <si>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</si>
  <si>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</si>
  <si>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</si>
  <si>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</si>
  <si>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</si>
  <si>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</si>
  <si>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</si>
  <si>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</si>
  <si>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</si>
  <si>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</si>
  <si>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</si>
  <si>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</si>
  <si>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</si>
  <si>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</si>
  <si>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</si>
  <si>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</si>
  <si>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</si>
  <si>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</si>
  <si>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</si>
  <si>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</si>
  <si>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</si>
  <si>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</si>
  <si>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</si>
  <si>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</si>
  <si>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</si>
  <si>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</si>
  <si>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</si>
  <si>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</si>
  <si>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</si>
  <si>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</si>
  <si>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</si>
  <si>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</si>
  <si>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</si>
  <si>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</si>
  <si>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</si>
  <si>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</si>
  <si>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</si>
  <si>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</si>
  <si>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</si>
  <si>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</si>
  <si>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</si>
  <si>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</si>
  <si>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</si>
  <si>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</si>
  <si>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</si>
  <si>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</si>
  <si>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</si>
  <si>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</si>
  <si>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</si>
  <si>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</si>
  <si>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</si>
  <si>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</si>
  <si>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</si>
  <si>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</si>
  <si>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</si>
  <si>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</si>
  <si>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</si>
  <si>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</si>
  <si>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</si>
  <si>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</si>
  <si>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</si>
  <si>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</si>
  <si>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</si>
  <si>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</si>
  <si>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</si>
  <si>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</si>
  <si>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</si>
  <si>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</si>
  <si>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</si>
  <si>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</si>
  <si>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</si>
  <si>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</si>
  <si>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</si>
  <si>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</si>
  <si>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</si>
  <si>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</si>
  <si>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</si>
  <si>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</si>
  <si>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</si>
  <si>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</si>
  <si>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</si>
  <si>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</si>
  <si>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</si>
  <si>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</si>
  <si>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</si>
  <si>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</si>
  <si>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</si>
  <si>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</si>
  <si>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</si>
  <si>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</si>
  <si>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</si>
  <si>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</si>
  <si>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</si>
  <si>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</si>
  <si>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</si>
  <si>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</si>
  <si>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</si>
  <si>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</si>
  <si>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</si>
  <si>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</si>
  <si>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</si>
  <si>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</si>
  <si>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</si>
  <si>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</si>
  <si>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</si>
  <si>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</si>
  <si>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</si>
  <si>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</si>
  <si>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</si>
  <si>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</si>
  <si>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</si>
  <si>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</si>
  <si>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</si>
  <si>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</si>
  <si>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</si>
  <si>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</si>
  <si>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</si>
  <si>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</si>
  <si>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</si>
  <si>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</si>
  <si>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</si>
  <si>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</si>
  <si>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</si>
  <si>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</si>
  <si>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</si>
  <si>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</si>
  <si>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</si>
  <si>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</si>
  <si>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</si>
  <si>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</si>
  <si>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</si>
  <si>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</si>
  <si>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</si>
  <si>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</si>
  <si>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</si>
  <si>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</si>
  <si>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</si>
  <si>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</si>
  <si>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</si>
  <si>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</si>
  <si>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</si>
  <si>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</si>
  <si>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</si>
  <si>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</si>
  <si>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</si>
  <si>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</si>
  <si>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</si>
  <si>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</si>
  <si>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</si>
  <si>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</si>
  <si>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</si>
  <si>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</si>
  <si>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</si>
  <si>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</si>
  <si>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</si>
  <si>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</si>
  <si>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</si>
  <si>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</si>
  <si>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</si>
  <si>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</si>
  <si>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</si>
  <si>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</si>
  <si>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</si>
  <si>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</si>
  <si>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</si>
  <si>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</si>
  <si>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</si>
  <si>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</si>
  <si>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</si>
  <si>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</si>
  <si>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</si>
  <si>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</si>
  <si>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</si>
  <si>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</si>
  <si>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</si>
  <si>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</si>
  <si>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</si>
  <si>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</si>
  <si>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</si>
  <si>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</si>
  <si>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</si>
  <si>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</si>
  <si>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</si>
  <si>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</si>
  <si>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</si>
  <si>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</si>
  <si>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</si>
  <si>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</si>
  <si>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</si>
  <si>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</si>
  <si>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</si>
  <si>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</si>
  <si>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</si>
  <si>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</si>
  <si>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</si>
  <si>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</si>
  <si>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</si>
  <si>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</si>
  <si>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</si>
  <si>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</si>
  <si>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</si>
  <si>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</si>
  <si>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</si>
  <si>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</si>
  <si>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</si>
  <si>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</si>
  <si>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</si>
  <si>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</si>
  <si>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</si>
  <si>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</si>
  <si>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</si>
  <si>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</si>
  <si>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</si>
  <si>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</si>
  <si>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</si>
  <si>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</si>
  <si>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</si>
  <si>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</si>
  <si>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</si>
  <si>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</si>
  <si>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</si>
  <si>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</si>
  <si>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</si>
  <si>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</si>
  <si>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</si>
  <si>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</si>
  <si>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</si>
  <si>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</si>
  <si>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</si>
  <si>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</si>
  <si>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</si>
  <si>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</si>
  <si>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</si>
  <si>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</si>
  <si>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</si>
  <si>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</si>
  <si>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</si>
  <si>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</si>
  <si>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</si>
  <si>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</si>
  <si>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</si>
  <si>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</si>
  <si>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</si>
  <si>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</si>
  <si>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</si>
  <si>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</si>
  <si>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</si>
  <si>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</si>
  <si>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</si>
  <si>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</si>
  <si>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</si>
  <si>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</si>
  <si>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</si>
  <si>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</si>
  <si>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</si>
  <si>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</si>
  <si>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</si>
  <si>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</si>
  <si>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</si>
  <si>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</si>
  <si>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</si>
  <si>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</si>
  <si>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</si>
  <si>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</si>
  <si>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</si>
  <si>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</si>
  <si>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</si>
  <si>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</si>
  <si>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</si>
  <si>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</si>
  <si>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</si>
  <si>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</si>
  <si>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</si>
  <si>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</si>
  <si>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</si>
  <si>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</si>
  <si>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</si>
  <si>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</si>
  <si>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</si>
  <si>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</si>
  <si>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</si>
  <si>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</si>
  <si>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</si>
  <si>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</si>
  <si>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</si>
  <si>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</si>
  <si>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</si>
  <si>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</si>
  <si>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</si>
  <si>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</si>
  <si>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</si>
  <si>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</si>
  <si>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</si>
  <si>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</si>
  <si>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</si>
  <si>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</si>
  <si>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</si>
  <si>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</si>
  <si>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</si>
  <si>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</si>
  <si>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</si>
  <si>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</si>
  <si>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</si>
  <si>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</si>
  <si>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</si>
  <si>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</si>
  <si>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</si>
  <si>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</si>
  <si>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</si>
  <si>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</si>
  <si>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</si>
  <si>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</si>
  <si>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</si>
  <si>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</si>
  <si>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</si>
  <si>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</si>
  <si>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</si>
  <si>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</si>
  <si>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</si>
  <si>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</si>
  <si>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</si>
  <si>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</si>
  <si>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</si>
  <si>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</si>
  <si>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</si>
  <si>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</si>
  <si>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</si>
  <si>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</si>
  <si>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</si>
  <si>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</si>
  <si>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</si>
  <si>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</si>
  <si>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</si>
  <si>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</si>
  <si>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</si>
  <si>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</si>
  <si>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</si>
  <si>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</si>
  <si>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</si>
  <si>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</si>
  <si>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</si>
  <si>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</si>
  <si>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</si>
  <si>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</si>
  <si>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</si>
  <si>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</si>
  <si>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</si>
  <si>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</si>
  <si>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</si>
  <si>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</si>
  <si>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</si>
  <si>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</si>
  <si>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</si>
  <si>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</si>
  <si>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</si>
  <si>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</si>
  <si>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</si>
  <si>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</si>
  <si>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</si>
  <si>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</si>
  <si>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</si>
  <si>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</si>
  <si>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</si>
  <si>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</si>
  <si>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</si>
  <si>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</si>
  <si>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</si>
  <si>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</si>
  <si>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</si>
  <si>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</si>
  <si>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</si>
  <si>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</si>
  <si>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</si>
  <si>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</si>
  <si>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</si>
  <si>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</si>
  <si>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</si>
  <si>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</si>
  <si>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</si>
  <si>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</si>
  <si>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</si>
  <si>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</si>
  <si>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</si>
  <si>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</si>
  <si>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</si>
  <si>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</si>
  <si>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</si>
  <si>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</si>
  <si>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</si>
  <si>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</si>
  <si>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</si>
  <si>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</si>
  <si>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</si>
  <si>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</si>
  <si>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</si>
  <si>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</si>
  <si>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</si>
  <si>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</si>
  <si>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</si>
  <si>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</si>
  <si>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</si>
  <si>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</si>
  <si>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</si>
  <si>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</si>
  <si>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</si>
  <si>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</si>
  <si>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</si>
  <si>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</si>
  <si>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</si>
  <si>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</si>
  <si>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</si>
  <si>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</si>
  <si>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</si>
  <si>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</si>
  <si>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</si>
  <si>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</si>
  <si>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</si>
  <si>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</si>
  <si>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</si>
  <si>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</si>
  <si>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</si>
  <si>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</si>
  <si>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</si>
  <si>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</si>
  <si>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</si>
  <si>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</si>
  <si>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</si>
  <si>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</si>
  <si>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</si>
  <si>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</si>
  <si>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</si>
  <si>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</si>
  <si>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</si>
  <si>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</si>
  <si>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</si>
  <si>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</si>
  <si>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</si>
  <si>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</si>
  <si>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</si>
  <si>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</si>
  <si>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</si>
  <si>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</si>
  <si>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</si>
  <si>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</si>
  <si>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</si>
  <si>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</si>
  <si>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</si>
  <si>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</si>
  <si>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</si>
  <si>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</si>
  <si>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</si>
  <si>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</si>
  <si>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</si>
  <si>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</si>
  <si>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</si>
  <si>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</si>
  <si>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</si>
  <si>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</si>
  <si>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</si>
  <si>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</si>
  <si>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</si>
  <si>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</si>
  <si>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</si>
  <si>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</si>
  <si>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</si>
  <si>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</si>
  <si>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</si>
  <si>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</si>
  <si>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</si>
  <si>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</si>
  <si>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</si>
  <si>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</si>
  <si>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</si>
  <si>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</si>
  <si>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</si>
  <si>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</si>
  <si>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</si>
  <si>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</si>
  <si>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</si>
  <si>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</si>
  <si>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</si>
  <si>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</si>
  <si>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</si>
  <si>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</si>
  <si>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</si>
  <si>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</si>
  <si>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</si>
  <si>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</si>
  <si>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</si>
  <si>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</si>
  <si>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</si>
  <si>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</si>
  <si>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</si>
  <si>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</si>
  <si>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</si>
  <si>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</si>
  <si>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</si>
  <si>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</si>
  <si>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</si>
  <si>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</si>
  <si>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</si>
  <si>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</si>
  <si>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</si>
  <si>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</si>
  <si>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</si>
  <si>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</si>
  <si>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</si>
  <si>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</si>
  <si>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</si>
  <si>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</si>
  <si>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</si>
  <si>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</si>
  <si>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</si>
  <si>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</si>
  <si>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</si>
  <si>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</si>
  <si>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</si>
  <si>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</si>
  <si>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</si>
  <si>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</si>
  <si>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</si>
  <si>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</si>
  <si>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</si>
  <si>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</si>
  <si>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</si>
  <si>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</si>
  <si>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</si>
  <si>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</si>
  <si>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</si>
  <si>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</si>
  <si>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</si>
  <si>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</si>
  <si>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</si>
  <si>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</si>
  <si>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</si>
  <si>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</si>
  <si>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</si>
  <si>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</si>
  <si>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</si>
  <si>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</si>
  <si>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</si>
  <si>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</si>
  <si>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</si>
  <si>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</si>
  <si>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</si>
  <si>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</si>
  <si>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</si>
  <si>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</si>
  <si>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</si>
  <si>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</si>
  <si>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</si>
  <si>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</si>
  <si>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</si>
  <si>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</si>
  <si>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</si>
  <si>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</si>
  <si>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</si>
  <si>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</si>
  <si>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</si>
  <si>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</si>
  <si>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</si>
  <si>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</si>
  <si>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</si>
  <si>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</si>
  <si>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</si>
  <si>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</si>
  <si>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</si>
  <si>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</si>
  <si>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</si>
  <si>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</si>
  <si>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</si>
  <si>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</si>
  <si>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</si>
  <si>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</si>
  <si>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</si>
  <si>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</si>
  <si>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</si>
  <si>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</si>
  <si>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</si>
  <si>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</si>
  <si>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</si>
  <si>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</si>
  <si>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</si>
  <si>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</si>
  <si>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</si>
  <si>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</si>
  <si>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</si>
  <si>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</si>
  <si>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</si>
  <si>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</si>
  <si>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</si>
  <si>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</si>
  <si>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</si>
  <si>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</si>
  <si>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</si>
  <si>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</si>
  <si>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</si>
  <si>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</si>
  <si>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</si>
  <si>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</si>
  <si>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</si>
  <si>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</si>
  <si>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</si>
  <si>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</si>
  <si>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</si>
  <si>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</si>
  <si>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</si>
  <si>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</si>
  <si>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</si>
  <si>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</si>
  <si>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</si>
  <si>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</si>
  <si>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</si>
  <si>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</si>
  <si>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</si>
  <si>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</si>
  <si>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</si>
  <si>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</si>
  <si>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</si>
  <si>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</si>
  <si>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</si>
  <si>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</si>
  <si>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</si>
  <si>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</si>
  <si>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</si>
  <si>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</si>
  <si>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</si>
  <si>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</si>
  <si>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</si>
  <si>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</si>
  <si>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</si>
  <si>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</si>
  <si>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</si>
  <si>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</si>
  <si>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</si>
  <si>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</si>
  <si>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</si>
  <si>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</si>
  <si>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</si>
  <si>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</si>
  <si>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</si>
  <si>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</si>
  <si>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</si>
  <si>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</si>
  <si>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</si>
  <si>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</si>
  <si>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</si>
  <si>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</si>
  <si>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</si>
  <si>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</si>
  <si>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</si>
  <si>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</si>
  <si>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</si>
  <si>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</si>
  <si>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</si>
  <si>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</si>
  <si>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</si>
  <si>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</si>
  <si>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</si>
  <si>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</si>
  <si>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</si>
  <si>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</si>
  <si>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</si>
  <si>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</si>
  <si>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</si>
  <si>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</si>
  <si>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</si>
  <si>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</si>
  <si>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</si>
  <si>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</si>
  <si>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</si>
  <si>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</si>
  <si>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</si>
  <si>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</si>
  <si>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</si>
  <si>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</si>
  <si>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</si>
  <si>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</si>
  <si>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</si>
  <si>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</si>
  <si>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</si>
  <si>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</si>
  <si>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</si>
  <si>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</si>
  <si>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</si>
  <si>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</si>
  <si>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</si>
  <si>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</si>
  <si>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</si>
  <si>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</si>
  <si>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</si>
  <si>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</si>
  <si>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</si>
  <si>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</si>
  <si>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</si>
  <si>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</si>
  <si>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</si>
  <si>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</si>
  <si>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</si>
  <si>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</si>
  <si>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</si>
  <si>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</si>
  <si>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</si>
  <si>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</si>
  <si>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</si>
  <si>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</si>
  <si>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</si>
  <si>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</si>
  <si>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</si>
  <si>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</si>
  <si>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</si>
  <si>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</si>
  <si>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</si>
  <si>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</si>
  <si>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</si>
  <si>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</si>
  <si>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</si>
  <si>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</si>
  <si>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</si>
  <si>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</si>
  <si>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</si>
  <si>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</si>
  <si>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</si>
  <si>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</si>
  <si>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</si>
  <si>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</si>
  <si>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</si>
  <si>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</si>
  <si>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</si>
  <si>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</si>
  <si>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</si>
  <si>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</si>
  <si>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</si>
  <si>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</si>
  <si>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</si>
  <si>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</si>
  <si>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</si>
  <si>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</si>
  <si>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</si>
  <si>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</si>
  <si>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</si>
  <si>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</si>
  <si>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</si>
  <si>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</si>
  <si>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</si>
  <si>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</si>
  <si>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</si>
  <si>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</si>
  <si>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</si>
  <si>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</si>
  <si>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</si>
  <si>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</si>
  <si>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</si>
  <si>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</si>
  <si>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</si>
  <si>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</si>
  <si>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</si>
  <si>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</si>
  <si>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</si>
  <si>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</si>
  <si>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</si>
  <si>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</si>
  <si>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</si>
  <si>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</si>
  <si>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</si>
  <si>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</si>
  <si>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</si>
  <si>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</si>
  <si>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</si>
  <si>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</si>
  <si>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</si>
  <si>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</si>
  <si>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</si>
  <si>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</si>
  <si>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</si>
  <si>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</si>
  <si>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</si>
  <si>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</si>
  <si>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</si>
  <si>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</si>
  <si>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</si>
  <si>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</si>
  <si>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</si>
  <si>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</si>
  <si>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</si>
  <si>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</si>
  <si>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</si>
  <si>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</si>
  <si>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</si>
  <si>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</si>
  <si>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</si>
  <si>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</si>
  <si>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</si>
  <si>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</si>
  <si>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</si>
  <si>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</si>
  <si>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</si>
  <si>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</si>
  <si>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</si>
  <si>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</si>
  <si>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</si>
  <si>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</si>
  <si>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</si>
  <si>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</si>
  <si>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</si>
  <si>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</si>
  <si>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</si>
  <si>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</si>
  <si>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</si>
  <si>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</si>
  <si>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</si>
  <si>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</si>
  <si>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</si>
  <si>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</si>
  <si>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</si>
  <si>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</si>
  <si>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</si>
  <si>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</si>
  <si>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</si>
  <si>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</si>
  <si>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</si>
  <si>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</si>
  <si>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</si>
  <si>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</si>
  <si>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</si>
  <si>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</si>
  <si>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</si>
  <si>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</si>
  <si>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</si>
  <si>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</si>
  <si>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</si>
  <si>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</si>
  <si>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</si>
  <si>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</si>
  <si>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</si>
  <si>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</si>
  <si>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</si>
  <si>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</si>
  <si>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</si>
  <si>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</si>
  <si>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</si>
  <si>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</si>
  <si>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</si>
  <si>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</si>
  <si>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</si>
  <si>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</si>
  <si>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</si>
  <si>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</si>
  <si>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</si>
  <si>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</si>
  <si>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</si>
  <si>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</si>
  <si>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</si>
  <si>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</si>
  <si>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</si>
  <si>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</si>
  <si>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</si>
  <si>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</si>
  <si>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</si>
  <si>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</si>
  <si>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</si>
  <si>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</si>
  <si>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</si>
  <si>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</si>
  <si>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</si>
  <si>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</si>
  <si>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</si>
  <si>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</si>
  <si>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</si>
  <si>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</si>
  <si>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</si>
  <si>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</si>
  <si>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</si>
  <si>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</si>
  <si>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</si>
  <si>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</si>
  <si>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</si>
  <si>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</si>
  <si>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</si>
  <si>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</si>
  <si>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</si>
  <si>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</si>
  <si>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</si>
  <si>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</si>
  <si>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</si>
  <si>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</si>
  <si>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</si>
  <si>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</si>
  <si>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</si>
  <si>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</si>
  <si>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</si>
  <si>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</si>
  <si>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</si>
  <si>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</si>
  <si>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</si>
  <si>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</si>
  <si>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</si>
  <si>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</si>
  <si>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</si>
  <si>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</si>
  <si>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</si>
  <si>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</si>
  <si>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</si>
  <si>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</si>
  <si>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</si>
  <si>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</si>
  <si>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</si>
  <si>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</si>
  <si>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</si>
  <si>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</si>
  <si>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</si>
  <si>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</si>
  <si>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</si>
  <si>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</si>
  <si>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</si>
  <si>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</si>
  <si>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</si>
  <si>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</si>
  <si>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</si>
  <si>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</si>
  <si>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</si>
  <si>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</si>
  <si>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</si>
  <si>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</si>
  <si>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</si>
  <si>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</si>
  <si>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</si>
  <si>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</si>
  <si>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</si>
  <si>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</si>
  <si>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</si>
  <si>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</si>
  <si>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</si>
  <si>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</si>
  <si>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</si>
  <si>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</si>
  <si>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</si>
  <si>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</si>
  <si>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</si>
  <si>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</si>
  <si>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</si>
  <si>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</si>
  <si>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</si>
  <si>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</si>
  <si>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</si>
  <si>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</si>
  <si>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</si>
  <si>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</si>
  <si>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</si>
  <si>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</si>
  <si>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</si>
  <si>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</si>
  <si>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</si>
  <si>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</si>
  <si>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</si>
  <si>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</si>
  <si>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</si>
  <si>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</si>
  <si>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</si>
  <si>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</si>
  <si>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</si>
  <si>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</si>
  <si>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</si>
  <si>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</si>
  <si>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</si>
  <si>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</si>
  <si>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</si>
  <si>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</si>
  <si>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</si>
  <si>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</si>
  <si>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</si>
  <si>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</si>
  <si>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</si>
  <si>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</si>
  <si>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</si>
  <si>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</si>
  <si>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</si>
  <si>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</si>
  <si>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</si>
  <si>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</si>
  <si>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</si>
  <si>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</si>
  <si>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</si>
  <si>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</si>
  <si>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</si>
  <si>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</si>
  <si>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</si>
  <si>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</si>
  <si>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</si>
  <si>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</si>
  <si>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</si>
  <si>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</si>
  <si>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</si>
  <si>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</si>
  <si>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</si>
  <si>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</si>
  <si>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</si>
  <si>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</si>
  <si>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</si>
  <si>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</si>
  <si>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</si>
  <si>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</si>
  <si>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</si>
  <si>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</si>
  <si>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</si>
  <si>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</si>
  <si>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</si>
  <si>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</si>
  <si>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</si>
  <si>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</si>
  <si>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</si>
  <si>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</si>
  <si>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</si>
  <si>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</si>
  <si>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</si>
  <si>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</si>
  <si>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</si>
  <si>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</si>
  <si>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</si>
  <si>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</si>
  <si>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</si>
  <si>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</si>
  <si>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</si>
  <si>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</si>
  <si>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</si>
  <si>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</si>
  <si>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</si>
  <si>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</si>
  <si>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</si>
  <si>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</si>
  <si>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</si>
  <si>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</si>
  <si>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</si>
  <si>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</si>
  <si>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</si>
  <si>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</si>
  <si>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</si>
  <si>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</si>
  <si>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</si>
  <si>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</si>
  <si>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</si>
  <si>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</si>
  <si>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</si>
  <si>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</si>
  <si>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</si>
  <si>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</si>
  <si>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</si>
  <si>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</si>
  <si>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</si>
  <si>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</si>
  <si>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</si>
  <si>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</si>
  <si>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</si>
  <si>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</si>
  <si>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</si>
  <si>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</si>
  <si>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</si>
  <si>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</si>
  <si>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</si>
  <si>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</si>
  <si>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</si>
  <si>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</si>
  <si>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</si>
  <si>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</si>
  <si>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</si>
  <si>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</si>
  <si>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</si>
  <si>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</si>
  <si>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</si>
  <si>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</si>
  <si>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</si>
  <si>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</si>
  <si>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</si>
  <si>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</si>
  <si>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</si>
  <si>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</si>
  <si>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</si>
  <si>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</si>
  <si>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</si>
  <si>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</si>
  <si>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</si>
  <si>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</si>
  <si>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</si>
  <si>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</si>
  <si>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</si>
  <si>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</si>
  <si>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</si>
  <si>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</si>
  <si>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</si>
  <si>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</si>
  <si>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</si>
  <si>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</si>
  <si>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</si>
  <si>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</si>
  <si>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</si>
  <si>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</si>
  <si>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</si>
  <si>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</si>
  <si>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</si>
  <si>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</si>
  <si>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</si>
  <si>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</si>
  <si>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</si>
  <si>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</si>
  <si>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</si>
  <si>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</si>
  <si>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</si>
  <si>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</si>
  <si>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</si>
  <si>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</si>
  <si>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</si>
  <si>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</si>
  <si>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</si>
  <si>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</si>
  <si>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</si>
  <si>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</si>
  <si>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</si>
  <si>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</si>
  <si>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</si>
  <si>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</si>
  <si>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</si>
  <si>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</si>
  <si>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</si>
  <si>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</si>
  <si>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</si>
  <si>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</si>
  <si>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</si>
  <si>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</si>
  <si>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</si>
  <si>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</si>
  <si>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</si>
  <si>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</si>
  <si>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</si>
  <si>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</si>
  <si>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</si>
  <si>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</si>
  <si>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</si>
  <si>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</si>
  <si>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</si>
  <si>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</si>
  <si>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</si>
  <si>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</si>
  <si>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</si>
  <si>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</si>
  <si>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</si>
  <si>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</si>
  <si>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</si>
  <si>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</si>
  <si>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</si>
  <si>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</si>
  <si>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</si>
  <si>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</si>
  <si>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</si>
  <si>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</si>
  <si>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</si>
  <si>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</si>
  <si>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</si>
  <si>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</si>
  <si>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</si>
  <si>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</si>
  <si>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</si>
  <si>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</si>
  <si>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</si>
  <si>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</si>
  <si>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</si>
  <si>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</si>
  <si>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</si>
  <si>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</si>
  <si>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</si>
  <si>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</si>
  <si>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</si>
  <si>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</si>
  <si>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</si>
  <si>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</si>
  <si>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</si>
  <si>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</si>
  <si>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</si>
  <si>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</si>
  <si>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</si>
  <si>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</si>
  <si>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</si>
  <si>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</si>
  <si>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</si>
  <si>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</si>
  <si>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</si>
  <si>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</si>
  <si>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</si>
  <si>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</si>
  <si>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</si>
  <si>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</si>
  <si>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</si>
  <si>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</si>
  <si>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</si>
  <si>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</si>
  <si>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</si>
  <si>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</si>
  <si>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</si>
  <si>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</si>
  <si>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</si>
  <si>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</si>
  <si>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</si>
  <si>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</si>
  <si>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</si>
  <si>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</si>
  <si>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</si>
  <si>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</si>
  <si>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</si>
  <si>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</si>
  <si>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</si>
  <si>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</si>
  <si>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</si>
  <si>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</si>
  <si>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</si>
  <si>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</si>
  <si>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</si>
  <si>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</si>
  <si>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</si>
  <si>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</si>
  <si>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</si>
  <si>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</si>
  <si>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</si>
  <si>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</si>
  <si>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</si>
  <si>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</si>
  <si>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</si>
  <si>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</si>
  <si>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</si>
  <si>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</si>
  <si>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</si>
  <si>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</si>
  <si>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</si>
  <si>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</si>
  <si>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</si>
  <si>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</si>
  <si>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</si>
  <si>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</si>
  <si>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</si>
  <si>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</si>
  <si>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</si>
  <si>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</si>
  <si>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</si>
  <si>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</si>
  <si>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</si>
  <si>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</si>
  <si>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</si>
  <si>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</si>
  <si>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</si>
  <si>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</si>
  <si>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</si>
  <si>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</si>
  <si>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</si>
  <si>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</si>
  <si>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</si>
  <si>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</si>
  <si>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</si>
  <si>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</si>
  <si>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</si>
  <si>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</si>
  <si>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</si>
  <si>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</si>
  <si>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</si>
  <si>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</si>
  <si>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</si>
  <si>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</si>
  <si>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</si>
  <si>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</si>
  <si>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</si>
  <si>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</si>
  <si>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</si>
  <si>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</si>
  <si>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</si>
  <si>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</si>
  <si>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</si>
  <si>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</si>
  <si>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</si>
  <si>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</si>
  <si>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</si>
  <si>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</si>
  <si>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</si>
  <si>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</si>
  <si>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</si>
  <si>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</si>
  <si>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</si>
  <si>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</si>
  <si>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</si>
  <si>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</si>
  <si>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</si>
  <si>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</si>
  <si>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</si>
  <si>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</si>
  <si>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</si>
  <si>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</si>
  <si>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</si>
  <si>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</si>
  <si>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</si>
  <si>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</si>
  <si>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</si>
  <si>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</si>
  <si>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</si>
  <si>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</si>
  <si>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</si>
  <si>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</si>
  <si>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</si>
  <si>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</si>
  <si>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</si>
  <si>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</si>
  <si>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</si>
  <si>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</si>
  <si>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</si>
  <si>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</si>
  <si>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</si>
  <si>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</si>
  <si>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</si>
  <si>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</si>
  <si>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</si>
  <si>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</si>
  <si>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</si>
  <si>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</si>
  <si>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</si>
  <si>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</si>
  <si>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</si>
  <si>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</si>
  <si>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</si>
  <si>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</si>
  <si>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</si>
  <si>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</si>
  <si>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</si>
  <si>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</si>
  <si>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</si>
  <si>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</si>
  <si>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</si>
  <si>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</si>
  <si>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</si>
  <si>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</si>
  <si>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</si>
  <si>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</si>
  <si>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</si>
  <si>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</si>
  <si>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</si>
  <si>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</si>
  <si>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</si>
  <si>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</si>
  <si>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</si>
  <si>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</si>
  <si>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</si>
  <si>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</si>
  <si>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</si>
  <si>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</si>
  <si>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</si>
  <si>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</si>
  <si>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</si>
  <si>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</si>
  <si>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</si>
  <si>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</si>
  <si>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</si>
  <si>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</si>
  <si>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</si>
  <si>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</si>
  <si>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</si>
  <si>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</si>
  <si>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</si>
  <si>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</si>
  <si>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</si>
  <si>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</si>
  <si>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</si>
  <si>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</si>
  <si>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</si>
  <si>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</si>
  <si>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</si>
  <si>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</si>
  <si>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</si>
  <si>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</si>
  <si>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</si>
  <si>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</si>
  <si>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</si>
  <si>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</si>
  <si>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</si>
  <si>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</si>
  <si>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</si>
  <si>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</si>
  <si>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</si>
  <si>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</si>
  <si>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</si>
  <si>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</si>
  <si>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</si>
  <si>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</si>
  <si>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</si>
  <si>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</si>
  <si>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</si>
  <si>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</si>
  <si>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</si>
  <si>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</si>
  <si>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</si>
  <si>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</si>
  <si>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</si>
  <si>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</si>
  <si>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</si>
  <si>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</si>
  <si>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</si>
  <si>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</si>
  <si>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</si>
  <si>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</si>
  <si>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</si>
  <si>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</si>
  <si>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</si>
  <si>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</si>
  <si>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</si>
  <si>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</si>
  <si>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</si>
  <si>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</si>
  <si>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</si>
  <si>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</si>
  <si>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</si>
  <si>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</si>
  <si>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</si>
  <si>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</si>
  <si>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</si>
  <si>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</si>
  <si>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</si>
  <si>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</si>
  <si>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</si>
  <si>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</si>
  <si>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</si>
  <si>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</si>
  <si>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</si>
  <si>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</si>
  <si>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</si>
  <si>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</si>
  <si>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</si>
  <si>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</si>
  <si>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</si>
  <si>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</si>
  <si>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</si>
  <si>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</si>
  <si>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</si>
  <si>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</si>
  <si>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</si>
  <si>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</si>
  <si>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</si>
  <si>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</si>
  <si>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</si>
  <si>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</si>
  <si>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</si>
  <si>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</si>
  <si>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</si>
  <si>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</si>
  <si>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</si>
  <si>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</si>
  <si>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</si>
  <si>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</si>
  <si>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</si>
  <si>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</si>
  <si>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</si>
  <si>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</si>
  <si>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</si>
  <si>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</si>
  <si>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</si>
  <si>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</si>
  <si>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</si>
  <si>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</si>
  <si>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</si>
  <si>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</si>
  <si>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</si>
  <si>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</si>
  <si>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</si>
  <si>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</si>
  <si>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</si>
  <si>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</si>
  <si>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</si>
  <si>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</si>
  <si>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</si>
  <si>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</si>
  <si>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</si>
  <si>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</si>
  <si>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</si>
  <si>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</si>
  <si>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</si>
  <si>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</si>
  <si>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</si>
  <si>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</si>
  <si>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</si>
  <si>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</si>
  <si>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</si>
  <si>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</si>
  <si>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</si>
  <si>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</si>
  <si>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</si>
  <si>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</si>
  <si>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</si>
  <si>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</si>
  <si>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</si>
  <si>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</si>
  <si>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</si>
  <si>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</si>
  <si>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</si>
  <si>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</si>
  <si>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</si>
  <si>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</si>
  <si>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</si>
  <si>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</si>
  <si>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</si>
  <si>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</si>
  <si>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</si>
  <si>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</si>
  <si>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</si>
  <si>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</si>
  <si>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</si>
  <si>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</si>
  <si>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</si>
  <si>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</si>
  <si>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</si>
  <si>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</si>
  <si>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</si>
  <si>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</si>
  <si>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</si>
  <si>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</si>
  <si>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</si>
  <si>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</si>
  <si>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</si>
  <si>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</si>
  <si>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</si>
  <si>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</si>
  <si>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</si>
  <si>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</si>
  <si>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</si>
  <si>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</si>
  <si>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</si>
  <si>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</si>
  <si>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</si>
  <si>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</si>
  <si>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</si>
  <si>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</si>
  <si>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</si>
  <si>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</si>
  <si>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</si>
  <si>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</si>
  <si>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</si>
  <si>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</si>
  <si>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</si>
  <si>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</si>
  <si>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</si>
  <si>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</si>
  <si>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</si>
  <si>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</si>
  <si>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</si>
  <si>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</si>
  <si>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</si>
  <si>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</si>
  <si>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</si>
  <si>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</si>
  <si>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</si>
  <si>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</si>
  <si>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</si>
  <si>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</si>
  <si>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</si>
  <si>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</si>
  <si>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</si>
  <si>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</si>
  <si>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</si>
  <si>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</si>
  <si>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</si>
  <si>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</si>
  <si>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</si>
  <si>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</si>
  <si>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</si>
  <si>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</si>
  <si>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</si>
  <si>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</si>
  <si>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</si>
  <si>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</si>
  <si>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</si>
  <si>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</si>
  <si>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</si>
  <si>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</si>
  <si>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</si>
  <si>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</si>
  <si>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</si>
  <si>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</si>
  <si>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</si>
  <si>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</si>
  <si>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</si>
  <si>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</si>
  <si>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</si>
  <si>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</si>
  <si>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</si>
  <si>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</si>
  <si>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</si>
  <si>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</si>
  <si>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</si>
  <si>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</si>
  <si>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</si>
  <si>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</si>
  <si>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</si>
  <si>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</si>
  <si>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</si>
  <si>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</si>
  <si>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</si>
  <si>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</si>
  <si>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</si>
  <si>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</si>
  <si>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</si>
  <si>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</si>
  <si>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</si>
  <si>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</si>
  <si>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</si>
  <si>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</si>
  <si>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</si>
  <si>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</si>
  <si>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</si>
  <si>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</si>
  <si>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</si>
  <si>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</si>
  <si>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</si>
  <si>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</si>
  <si>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</si>
  <si>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</si>
  <si>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</si>
  <si>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</si>
  <si>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</si>
  <si>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</si>
  <si>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</si>
  <si>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</si>
  <si>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</si>
  <si>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</si>
  <si>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</si>
  <si>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</si>
  <si>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</si>
  <si>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</si>
  <si>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</si>
  <si>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</si>
  <si>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</si>
  <si>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</si>
  <si>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</si>
  <si>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</si>
  <si>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</si>
  <si>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</si>
  <si>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</si>
  <si>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</si>
  <si>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</si>
  <si>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</si>
  <si>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</si>
  <si>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</si>
  <si>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</si>
  <si>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</si>
  <si>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</si>
  <si>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</si>
  <si>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</si>
  <si>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</si>
  <si>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</si>
  <si>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</si>
  <si>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</si>
  <si>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</si>
  <si>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</si>
  <si>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</si>
  <si>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</si>
  <si>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</si>
  <si>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</si>
  <si>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</si>
  <si>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</si>
  <si>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</si>
  <si>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</si>
  <si>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</si>
  <si>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</si>
  <si>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</si>
  <si>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</si>
  <si>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</si>
  <si>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</si>
  <si>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</si>
  <si>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</si>
  <si>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</si>
  <si>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</si>
  <si>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</si>
  <si>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</si>
  <si>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</si>
  <si>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</si>
  <si>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</si>
  <si>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</si>
  <si>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</si>
  <si>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</si>
  <si>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</si>
  <si>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</si>
  <si>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</si>
  <si>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</si>
  <si>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</si>
  <si>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</si>
  <si>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</si>
  <si>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</si>
  <si>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</si>
  <si>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</si>
  <si>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</si>
  <si>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</si>
  <si>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</si>
  <si>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</si>
  <si>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</si>
  <si>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</si>
  <si>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</si>
  <si>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</si>
  <si>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</si>
  <si>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</si>
  <si>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</si>
  <si>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</si>
  <si>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</si>
  <si>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</si>
  <si>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</si>
  <si>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</si>
  <si>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</si>
  <si>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</si>
  <si>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</si>
  <si>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</si>
  <si>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</si>
  <si>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</si>
  <si>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</si>
  <si>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</si>
  <si>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</si>
  <si>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</si>
  <si>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</si>
  <si>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</si>
  <si>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</si>
  <si>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</si>
  <si>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</si>
  <si>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</si>
  <si>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</si>
  <si>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</si>
  <si>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</si>
  <si>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</si>
  <si>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</si>
  <si>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</si>
  <si>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</si>
  <si>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</si>
  <si>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</si>
  <si>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</si>
  <si>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</si>
  <si>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</si>
  <si>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</si>
  <si>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</si>
  <si>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</si>
  <si>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</si>
  <si>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</si>
  <si>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</si>
  <si>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</si>
  <si>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</si>
  <si>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</si>
  <si>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</si>
  <si>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</si>
  <si>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</si>
  <si>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</si>
  <si>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</si>
  <si>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</si>
  <si>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</si>
  <si>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</si>
  <si>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</si>
  <si>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</si>
  <si>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</si>
  <si>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</si>
  <si>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</si>
  <si>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</si>
  <si>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</si>
  <si>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</si>
  <si>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</si>
  <si>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</si>
  <si>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</si>
  <si>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</si>
  <si>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</si>
  <si>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</si>
  <si>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</si>
  <si>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</si>
  <si>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</si>
  <si>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</si>
  <si>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</si>
  <si>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</si>
  <si>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</si>
  <si>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</si>
  <si>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</si>
  <si>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</si>
  <si>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</si>
  <si>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</si>
  <si>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</si>
  <si>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</si>
  <si>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</si>
  <si>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</si>
  <si>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</si>
  <si>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</si>
  <si>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</si>
  <si>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</si>
  <si>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</si>
  <si>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</si>
  <si>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</si>
  <si>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</si>
  <si>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</si>
  <si>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</si>
  <si>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</si>
  <si>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</si>
  <si>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</si>
  <si>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</si>
  <si>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</si>
  <si>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</si>
  <si>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</si>
  <si>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</si>
  <si>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</si>
  <si>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</si>
  <si>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</si>
  <si>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</si>
  <si>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</si>
  <si>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</si>
  <si>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</si>
  <si>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</si>
  <si>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</si>
  <si>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</si>
  <si>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</si>
  <si>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</si>
  <si>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</si>
  <si>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</si>
  <si>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</si>
  <si>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</si>
  <si>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</si>
  <si>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</si>
  <si>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</si>
  <si>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</si>
  <si>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</si>
  <si>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</si>
  <si>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</si>
  <si>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</si>
  <si>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</si>
  <si>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</si>
  <si>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</si>
  <si>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</si>
  <si>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</si>
  <si>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</si>
  <si>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</si>
  <si>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</si>
  <si>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</si>
  <si>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</si>
  <si>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</si>
  <si>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</si>
  <si>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</si>
  <si>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</si>
  <si>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</si>
  <si>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</si>
  <si>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</si>
  <si>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</si>
  <si>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</si>
  <si>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</si>
  <si>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</si>
  <si>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</si>
  <si>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</si>
  <si>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</si>
  <si>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</si>
  <si>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</si>
  <si>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</si>
  <si>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</si>
  <si>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</si>
  <si>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</si>
  <si>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</si>
  <si>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</si>
  <si>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</si>
  <si>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</si>
  <si>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</si>
  <si>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</si>
  <si>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</si>
  <si>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</si>
  <si>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</si>
  <si>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</si>
  <si>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</si>
  <si>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</si>
  <si>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</si>
  <si>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</si>
  <si>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</si>
  <si>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</si>
  <si>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</si>
  <si>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</si>
  <si>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</si>
  <si>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</si>
  <si>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</si>
  <si>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</si>
  <si>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</si>
  <si>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</si>
  <si>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</si>
  <si>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</si>
  <si>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</si>
  <si>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</si>
  <si>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</si>
  <si>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</si>
  <si>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</si>
  <si>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</si>
  <si>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</si>
  <si>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</si>
  <si>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</si>
  <si>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</si>
  <si>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</si>
  <si>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</si>
  <si>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</si>
  <si>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</si>
  <si>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</si>
  <si>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</si>
  <si>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</si>
  <si>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</si>
  <si>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</si>
  <si>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</si>
  <si>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</si>
  <si>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</si>
  <si>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</si>
  <si>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</si>
  <si>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</si>
  <si>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</si>
  <si>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</si>
  <si>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</si>
  <si>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</si>
  <si>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</si>
  <si>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</si>
  <si>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</si>
  <si>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</si>
  <si>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</si>
  <si>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</si>
  <si>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</si>
  <si>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</si>
  <si>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</si>
  <si>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</si>
  <si>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</si>
  <si>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</si>
  <si>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</si>
  <si>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</si>
  <si>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</si>
  <si>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</si>
  <si>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</si>
  <si>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</si>
  <si>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</si>
  <si>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</si>
  <si>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</si>
  <si>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</si>
  <si>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</si>
  <si>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</si>
  <si>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</si>
  <si>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</si>
  <si>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</si>
  <si>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</si>
  <si>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</si>
  <si>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</si>
  <si>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</si>
  <si>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</si>
  <si>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</si>
  <si>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</si>
  <si>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</si>
  <si>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</si>
  <si>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</si>
  <si>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</si>
  <si>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</si>
  <si>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</si>
  <si>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</si>
  <si>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</si>
  <si>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</si>
  <si>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</si>
  <si>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</si>
  <si>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</si>
  <si>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</si>
  <si>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</si>
  <si>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</si>
  <si>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</si>
  <si>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</si>
  <si>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</si>
  <si>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</si>
  <si>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</si>
  <si>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</si>
  <si>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</si>
  <si>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</si>
  <si>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</si>
  <si>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</si>
  <si>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</si>
  <si>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</si>
  <si>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</si>
  <si>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</si>
  <si>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</si>
  <si>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</si>
  <si>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</si>
  <si>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</si>
  <si>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</si>
  <si>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</si>
  <si>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</si>
  <si>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</si>
  <si>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</si>
  <si>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</si>
  <si>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</si>
  <si>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</si>
  <si>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</si>
  <si>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</si>
  <si>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</si>
  <si>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</si>
  <si>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</si>
  <si>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</si>
  <si>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</si>
  <si>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</si>
  <si>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</si>
  <si>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</si>
  <si>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</si>
  <si>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</si>
  <si>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</si>
  <si>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</si>
  <si>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</si>
  <si>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</si>
  <si>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</si>
  <si>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</si>
  <si>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</si>
  <si>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</si>
  <si>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</si>
  <si>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</si>
  <si>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</si>
  <si>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</si>
  <si>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</si>
  <si>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</si>
  <si>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</si>
  <si>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</si>
  <si>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</si>
  <si>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</si>
  <si>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</si>
  <si>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</si>
  <si>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</si>
  <si>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</si>
  <si>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</si>
  <si>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</si>
  <si>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</si>
  <si>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</si>
  <si>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</si>
  <si>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</si>
  <si>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</si>
  <si>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</si>
  <si>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</si>
  <si>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</si>
  <si>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</si>
  <si>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</si>
  <si>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</si>
  <si>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</si>
  <si>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</si>
  <si>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</si>
  <si>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</si>
  <si>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</si>
  <si>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</si>
  <si>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</si>
  <si>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</si>
  <si>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</si>
  <si>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</si>
  <si>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</si>
  <si>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</si>
  <si>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</si>
  <si>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</si>
  <si>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</si>
  <si>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</si>
  <si>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</si>
  <si>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</si>
  <si>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</si>
  <si>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</si>
  <si>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</si>
  <si>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</si>
  <si>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</si>
  <si>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</si>
  <si>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</si>
  <si>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</si>
  <si>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</si>
  <si>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</si>
  <si>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</si>
  <si>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</si>
  <si>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</si>
  <si>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</si>
  <si>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</si>
  <si>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</si>
  <si>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</si>
  <si>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</si>
  <si>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</si>
  <si>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</si>
  <si>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</si>
  <si>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</si>
  <si>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</si>
  <si>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</si>
  <si>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</si>
  <si>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</si>
  <si>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</si>
  <si>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</si>
  <si>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</si>
  <si>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</si>
  <si>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</si>
  <si>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</si>
  <si>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</si>
  <si>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</si>
  <si>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</si>
  <si>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</si>
  <si>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</si>
  <si>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</si>
  <si>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</si>
  <si>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</si>
  <si>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</si>
  <si>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</si>
  <si>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</si>
  <si>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</si>
  <si>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</si>
  <si>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</si>
  <si>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</si>
  <si>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</si>
  <si>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</si>
  <si>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</si>
  <si>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</si>
  <si>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</si>
  <si>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</si>
  <si>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</si>
  <si>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</si>
  <si>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</si>
  <si>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</si>
  <si>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</si>
  <si>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</si>
  <si>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</si>
  <si>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</si>
  <si>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</si>
  <si>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</si>
  <si>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</si>
  <si>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</si>
  <si>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</si>
  <si>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</si>
  <si>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</si>
  <si>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</si>
  <si>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</si>
  <si>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</si>
  <si>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</si>
  <si>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</si>
  <si>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</si>
  <si>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</si>
  <si>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</si>
  <si>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</si>
  <si>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</si>
  <si>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</si>
  <si>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</si>
  <si>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</si>
  <si>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</si>
  <si>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</si>
  <si>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</si>
  <si>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</si>
  <si>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</si>
  <si>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</si>
  <si>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</si>
  <si>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</si>
  <si>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</si>
  <si>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</si>
  <si>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</si>
  <si>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</si>
  <si>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</si>
  <si>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</si>
  <si>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</si>
  <si>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</si>
  <si>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</si>
  <si>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</si>
  <si>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</si>
  <si>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</si>
  <si>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</si>
  <si>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</si>
  <si>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</si>
  <si>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</si>
  <si>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</si>
  <si>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</si>
  <si>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</si>
  <si>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</si>
  <si>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</si>
  <si>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</si>
  <si>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</si>
  <si>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</si>
  <si>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</si>
  <si>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</si>
  <si>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</si>
  <si>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</si>
  <si>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</si>
  <si>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</si>
  <si>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</si>
  <si>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</si>
  <si>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</si>
  <si>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</si>
  <si>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</si>
  <si>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</si>
  <si>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</si>
  <si>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</si>
  <si>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</si>
  <si>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</si>
  <si>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</si>
  <si>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</si>
  <si>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</si>
  <si>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</si>
  <si>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</si>
  <si>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</si>
  <si>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</si>
  <si>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</si>
  <si>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</si>
  <si>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</si>
  <si>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</si>
  <si>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</si>
  <si>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</si>
  <si>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</si>
  <si>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</si>
  <si>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</si>
  <si>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</si>
  <si>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</si>
  <si>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</si>
  <si>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</si>
  <si>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</si>
  <si>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</si>
  <si>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</si>
  <si>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</si>
  <si>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</si>
  <si>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</si>
  <si>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</si>
  <si>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</si>
  <si>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</si>
  <si>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</si>
  <si>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</si>
  <si>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</si>
  <si>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</si>
  <si>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</si>
  <si>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</si>
  <si>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</si>
  <si>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</si>
  <si>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</si>
  <si>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</si>
  <si>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</si>
  <si>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</si>
  <si>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</si>
  <si>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</si>
  <si>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</si>
  <si>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</si>
  <si>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</si>
  <si>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</si>
  <si>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</si>
  <si>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</si>
  <si>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</si>
  <si>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</si>
  <si>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</si>
  <si>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</si>
  <si>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</si>
  <si>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</si>
  <si>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</si>
  <si>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</si>
  <si>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</si>
  <si>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</si>
  <si>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</si>
  <si>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</si>
  <si>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</si>
  <si>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</si>
  <si>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</si>
  <si>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</si>
  <si>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</si>
  <si>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</si>
  <si>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</si>
  <si>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</si>
  <si>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</si>
  <si>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</si>
  <si>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</si>
  <si>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</si>
  <si>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</si>
  <si>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</si>
  <si>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</si>
  <si>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</si>
  <si>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</si>
  <si>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</si>
  <si>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</si>
  <si>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</si>
  <si>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</si>
  <si>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</si>
  <si>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</si>
  <si>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</si>
  <si>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</si>
  <si>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</si>
  <si>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</si>
  <si>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</si>
  <si>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</si>
  <si>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</si>
  <si>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</si>
  <si>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</si>
  <si>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</si>
  <si>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</si>
  <si>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</si>
  <si>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</si>
  <si>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</si>
  <si>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</si>
  <si>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</si>
  <si>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</si>
  <si>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</si>
  <si>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</si>
  <si>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</si>
  <si>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</si>
  <si>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</si>
  <si>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</si>
  <si>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</si>
  <si>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</si>
  <si>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</si>
  <si>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</si>
  <si>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</si>
  <si>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</si>
  <si>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</si>
  <si>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</si>
  <si>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</si>
  <si>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</si>
  <si>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</si>
  <si>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</si>
  <si>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</si>
  <si>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</si>
  <si>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</si>
  <si>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</si>
  <si>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</si>
  <si>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</si>
  <si>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</si>
  <si>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</si>
  <si>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</si>
  <si>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</si>
  <si>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</si>
  <si>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</si>
  <si>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</si>
  <si>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</si>
  <si>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</si>
  <si>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</si>
  <si>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</si>
  <si>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</si>
  <si>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</si>
  <si>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</si>
  <si>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</si>
  <si>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</si>
  <si>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</si>
  <si>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</si>
  <si>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</si>
  <si>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</si>
  <si>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</si>
  <si>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</si>
  <si>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</si>
  <si>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</si>
  <si>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</si>
  <si>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</si>
  <si>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</si>
  <si>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</si>
  <si>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</si>
  <si>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</si>
  <si>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</si>
  <si>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</si>
  <si>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</si>
  <si>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</si>
  <si>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</si>
  <si>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</si>
  <si>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</si>
  <si>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</si>
  <si>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</si>
  <si>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</si>
  <si>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</si>
  <si>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</si>
  <si>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</si>
  <si>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</si>
  <si>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</si>
  <si>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</si>
  <si>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</si>
  <si>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</si>
  <si>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</si>
  <si>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</si>
  <si>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</si>
  <si>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</si>
  <si>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</si>
  <si>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</si>
  <si>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</si>
  <si>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</si>
  <si>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</si>
  <si>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</si>
  <si>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</si>
  <si>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</si>
  <si>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</si>
  <si>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</si>
  <si>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</si>
  <si>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</si>
  <si>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</si>
  <si>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</si>
  <si>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</si>
  <si>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</si>
  <si>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</si>
  <si>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</si>
  <si>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</si>
  <si>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</si>
  <si>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</si>
  <si>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</si>
  <si>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</si>
  <si>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</si>
  <si>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</si>
  <si>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</si>
  <si>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</si>
  <si>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</si>
  <si>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</si>
  <si>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</si>
  <si>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</si>
  <si>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</si>
  <si>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</si>
  <si>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</si>
  <si>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</si>
  <si>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</si>
  <si>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</si>
  <si>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</si>
  <si>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</si>
  <si>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</si>
  <si>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</si>
  <si>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</si>
  <si>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</si>
  <si>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</si>
  <si>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</si>
  <si>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</si>
  <si>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</si>
  <si>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</si>
  <si>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</si>
  <si>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</si>
  <si>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</si>
  <si>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</si>
  <si>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</si>
  <si>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</si>
  <si>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</si>
  <si>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</si>
  <si>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</si>
  <si>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</si>
  <si>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</si>
  <si>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</si>
  <si>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</si>
  <si>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</si>
  <si>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</si>
  <si>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</si>
  <si>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</si>
  <si>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</si>
  <si>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</si>
  <si>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</si>
  <si>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</si>
  <si>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</si>
  <si>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</si>
  <si>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</si>
  <si>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</si>
  <si>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</si>
  <si>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</si>
  <si>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</si>
  <si>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</si>
  <si>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</si>
  <si>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</si>
  <si>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</si>
  <si>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</si>
  <si>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</si>
  <si>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</si>
  <si>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</si>
  <si>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</si>
  <si>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</si>
  <si>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</si>
  <si>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</si>
  <si>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</si>
  <si>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</si>
  <si>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</si>
  <si>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</si>
  <si>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</si>
  <si>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</si>
  <si>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</si>
  <si>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</si>
  <si>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</si>
  <si>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</si>
  <si>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</si>
  <si>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</si>
  <si>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</si>
  <si>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</si>
  <si>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</si>
  <si>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</si>
  <si>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</si>
  <si>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</si>
  <si>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</si>
  <si>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</si>
  <si>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</si>
  <si>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</si>
  <si>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</si>
  <si>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</si>
  <si>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</si>
  <si>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</si>
  <si>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</si>
  <si>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</si>
  <si>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</si>
  <si>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</si>
  <si>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</si>
  <si>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</si>
  <si>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</si>
  <si>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</si>
  <si>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</si>
  <si>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</si>
  <si>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</si>
  <si>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</si>
  <si>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</si>
  <si>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</si>
  <si>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</si>
  <si>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</si>
  <si>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</si>
  <si>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</si>
  <si>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</si>
  <si>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</si>
  <si>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</si>
  <si>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</si>
  <si>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</si>
  <si>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</si>
  <si>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</si>
  <si>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</si>
  <si>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</si>
  <si>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</si>
  <si>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</si>
  <si>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</si>
  <si>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</si>
  <si>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</si>
  <si>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</si>
  <si>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</si>
  <si>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</si>
  <si>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</si>
  <si>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</si>
  <si>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</si>
  <si>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</si>
  <si>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</si>
  <si>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</si>
  <si>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</si>
  <si>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</si>
  <si>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</si>
  <si>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</si>
  <si>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</si>
  <si>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</si>
  <si>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</si>
  <si>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</si>
  <si>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</si>
  <si>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</si>
  <si>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</si>
  <si>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</si>
  <si>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</si>
  <si>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</si>
  <si>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</si>
  <si>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</si>
  <si>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</si>
  <si>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</si>
  <si>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</si>
  <si>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</si>
  <si>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</si>
  <si>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</si>
  <si>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</si>
  <si>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</si>
  <si>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</si>
  <si>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</si>
  <si>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</si>
  <si>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</si>
  <si>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</si>
  <si>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</si>
  <si>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</si>
  <si>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</si>
  <si>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</si>
  <si>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</si>
  <si>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</si>
  <si>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</si>
  <si>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</si>
  <si>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</si>
  <si>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</si>
  <si>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</si>
  <si>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</si>
  <si>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</si>
  <si>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</si>
  <si>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</si>
  <si>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</si>
  <si>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</si>
  <si>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</si>
  <si>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</si>
  <si>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</si>
  <si>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</si>
  <si>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</si>
  <si>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</si>
  <si>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</si>
  <si>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</si>
  <si>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</si>
  <si>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</si>
  <si>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</si>
  <si>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</si>
  <si>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</si>
  <si>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</si>
  <si>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</si>
  <si>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</si>
  <si>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</si>
  <si>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</si>
  <si>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</si>
  <si>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</si>
  <si>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</si>
  <si>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</si>
  <si>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</si>
  <si>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</si>
  <si>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</si>
  <si>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</si>
  <si>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</si>
  <si>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</si>
  <si>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</si>
  <si>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</si>
  <si>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</si>
  <si>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</si>
  <si>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</si>
  <si>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</si>
  <si>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</si>
  <si>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</si>
  <si>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</si>
  <si>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</si>
  <si>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</si>
  <si>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</si>
  <si>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</si>
  <si>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</si>
  <si>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</si>
  <si>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</si>
  <si>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</si>
  <si>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</si>
  <si>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</si>
  <si>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</si>
  <si>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</si>
  <si>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</si>
  <si>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</si>
  <si>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</si>
  <si>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</si>
  <si>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</si>
  <si>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</si>
  <si>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</si>
  <si>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</si>
  <si>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</si>
  <si>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</si>
  <si>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</si>
  <si>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</si>
  <si>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</si>
  <si>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</si>
  <si>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</si>
  <si>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</si>
  <si>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</si>
  <si>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</si>
  <si>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</si>
  <si>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</si>
  <si>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</si>
  <si>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</si>
  <si>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</si>
  <si>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</si>
  <si>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</si>
  <si>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</si>
  <si>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</si>
  <si>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</si>
  <si>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</si>
  <si>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</si>
  <si>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</si>
  <si>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</si>
  <si>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</si>
  <si>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</si>
  <si>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</si>
  <si>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</si>
  <si>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</si>
  <si>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</si>
  <si>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</si>
  <si>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</si>
  <si>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</si>
  <si>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</si>
  <si>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</si>
  <si>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</si>
  <si>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</si>
  <si>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</si>
  <si>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</si>
  <si>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</si>
  <si>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</si>
  <si>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</si>
  <si>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</si>
  <si>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</si>
  <si>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</si>
  <si>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</si>
  <si>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</si>
  <si>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</si>
  <si>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</si>
  <si>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</si>
  <si>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</si>
  <si>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</si>
  <si>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</si>
  <si>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</si>
  <si>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</si>
  <si>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</si>
  <si>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</si>
  <si>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</si>
  <si>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</si>
  <si>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</si>
  <si>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</si>
  <si>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</si>
  <si>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</si>
  <si>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</si>
  <si>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</si>
  <si>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</si>
  <si>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</si>
  <si>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</si>
  <si>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</si>
  <si>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</si>
  <si>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</si>
  <si>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</si>
  <si>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</si>
  <si>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</si>
  <si>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</si>
  <si>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</si>
  <si>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</si>
  <si>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</si>
  <si>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</si>
  <si>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</si>
  <si>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</si>
  <si>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</si>
  <si>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</si>
  <si>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</si>
  <si>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</si>
  <si>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</si>
  <si>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</si>
  <si>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</si>
  <si>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</si>
  <si>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</si>
  <si>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</si>
  <si>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</si>
  <si>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</si>
  <si>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</si>
  <si>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</si>
  <si>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</si>
  <si>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</si>
  <si>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</si>
  <si>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</si>
  <si>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</si>
  <si>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</si>
  <si>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</si>
  <si>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</si>
  <si>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</si>
  <si>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</si>
  <si>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</si>
  <si>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</si>
  <si>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</si>
  <si>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</si>
  <si>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</si>
  <si>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</si>
  <si>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</si>
  <si>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</si>
  <si>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</si>
  <si>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</si>
  <si>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</si>
  <si>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</si>
  <si>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</si>
  <si>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</si>
  <si>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</si>
  <si>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</si>
  <si>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</si>
  <si>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</si>
  <si>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</si>
  <si>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</si>
  <si>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</si>
  <si>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</si>
  <si>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</si>
  <si>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</si>
  <si>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</si>
  <si>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</si>
  <si>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</si>
  <si>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</si>
  <si>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</si>
  <si>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</si>
  <si>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</si>
  <si>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</si>
  <si>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</si>
  <si>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</si>
  <si>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</si>
  <si>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</si>
  <si>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</si>
  <si>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</si>
  <si>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</si>
  <si>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</si>
  <si>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</si>
  <si>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</si>
  <si>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</si>
  <si>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</si>
  <si>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</si>
  <si>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</si>
  <si>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</si>
  <si>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</si>
  <si>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</si>
  <si>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</si>
  <si>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</si>
  <si>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</si>
  <si>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</si>
  <si>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</si>
  <si>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</si>
  <si>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</si>
  <si>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</si>
  <si>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</si>
  <si>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</si>
  <si>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</si>
  <si>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</si>
  <si>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</si>
  <si>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</si>
  <si>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</si>
  <si>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</si>
  <si>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</si>
  <si>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</si>
  <si>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</si>
  <si>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</si>
  <si>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</si>
  <si>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</si>
  <si>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</si>
  <si>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</si>
  <si>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</si>
  <si>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</si>
  <si>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</si>
  <si>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</si>
  <si>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</si>
  <si>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</si>
  <si>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</si>
  <si>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</si>
  <si>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</si>
  <si>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</si>
  <si>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</si>
  <si>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</si>
  <si>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</si>
  <si>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</si>
  <si>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</si>
  <si>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</si>
  <si>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</si>
  <si>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</si>
  <si>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</si>
  <si>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</si>
  <si>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</si>
  <si>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</si>
  <si>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</si>
  <si>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</si>
  <si>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</si>
  <si>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</si>
  <si>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</si>
  <si>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</si>
  <si>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</si>
  <si>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</si>
  <si>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</si>
  <si>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</si>
  <si>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</si>
  <si>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</si>
  <si>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</si>
  <si>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</si>
  <si>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</si>
  <si>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</si>
  <si>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</si>
  <si>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</si>
  <si>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</si>
  <si>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</si>
  <si>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</si>
  <si>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</si>
  <si>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</si>
  <si>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</si>
  <si>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</si>
  <si>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</si>
  <si>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</si>
  <si>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</si>
  <si>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</si>
  <si>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</si>
  <si>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</si>
  <si>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</si>
  <si>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</si>
  <si>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</si>
  <si>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</si>
  <si>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</si>
  <si>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</si>
  <si>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</si>
  <si>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</si>
  <si>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</si>
  <si>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</si>
  <si>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</si>
  <si>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</si>
  <si>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</si>
  <si>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</si>
  <si>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</si>
  <si>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</si>
  <si>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</si>
  <si>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</si>
  <si>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</si>
  <si>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</si>
  <si>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</si>
  <si>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</si>
  <si>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</si>
  <si>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</si>
  <si>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</si>
  <si>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</si>
  <si>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</si>
  <si>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</si>
  <si>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</si>
  <si>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</si>
  <si>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</si>
  <si>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</si>
  <si>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</si>
  <si>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</si>
  <si>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</si>
  <si>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</si>
  <si>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</si>
  <si>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</si>
  <si>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</si>
  <si>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</si>
  <si>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</si>
  <si>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</si>
  <si>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</si>
  <si>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</si>
  <si>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</si>
  <si>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</si>
  <si>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</si>
  <si>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</si>
  <si>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</si>
  <si>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</si>
  <si>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</si>
  <si>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</si>
  <si>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</si>
  <si>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</si>
  <si>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</si>
  <si>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</si>
  <si>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</si>
  <si>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</si>
  <si>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</si>
  <si>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</si>
  <si>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</si>
  <si>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</si>
  <si>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</si>
  <si>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</si>
  <si>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</si>
  <si>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</si>
  <si>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</si>
  <si>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</si>
  <si>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</si>
  <si>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</si>
  <si>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</si>
  <si>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</si>
  <si>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</si>
  <si>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</si>
  <si>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</si>
  <si>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</si>
  <si>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</si>
  <si>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</si>
  <si>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</si>
  <si>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</si>
  <si>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</si>
  <si>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</si>
  <si>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</si>
  <si>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</si>
  <si>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</si>
  <si>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</si>
  <si>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</si>
  <si>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</si>
  <si>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</si>
  <si>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</si>
  <si>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</si>
  <si>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</si>
  <si>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</si>
  <si>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</si>
  <si>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</si>
  <si>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</si>
  <si>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</si>
  <si>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</si>
  <si>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</si>
  <si>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</si>
  <si>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</si>
  <si>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</si>
  <si>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</si>
  <si>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</si>
  <si>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</si>
  <si>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</si>
  <si>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</si>
  <si>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</si>
  <si>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</si>
  <si>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</si>
  <si>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</si>
  <si>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</si>
  <si>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</si>
  <si>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</si>
  <si>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</si>
  <si>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</si>
  <si>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</si>
  <si>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</si>
  <si>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</si>
  <si>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</si>
  <si>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</si>
  <si>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</si>
  <si>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</si>
  <si>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</si>
  <si>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</si>
  <si>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</si>
  <si>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</si>
  <si>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</si>
  <si>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</si>
  <si>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</si>
  <si>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</si>
  <si>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</si>
  <si>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</si>
  <si>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</si>
  <si>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</si>
  <si>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</si>
  <si>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</si>
  <si>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</si>
  <si>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</si>
  <si>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</si>
  <si>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</si>
  <si>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</si>
  <si>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</si>
  <si>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</si>
  <si>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</si>
  <si>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</si>
  <si>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</si>
  <si>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</si>
  <si>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</si>
  <si>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</si>
  <si>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</si>
  <si>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</si>
  <si>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</si>
  <si>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</si>
  <si>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</si>
  <si>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</si>
  <si>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</si>
  <si>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</si>
  <si>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</si>
  <si>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</si>
  <si>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</si>
  <si>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</si>
  <si>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</si>
  <si>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</si>
  <si>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</si>
  <si>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</si>
  <si>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</si>
  <si>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</si>
  <si>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</si>
  <si>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</si>
  <si>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</si>
  <si>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</si>
  <si>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</si>
  <si>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</si>
  <si>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</si>
  <si>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</si>
  <si>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</si>
  <si>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</si>
  <si>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</si>
  <si>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</si>
  <si>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</si>
  <si>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</si>
  <si>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</si>
  <si>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</si>
  <si>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</si>
  <si>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</si>
  <si>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</si>
  <si>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</si>
  <si>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</si>
  <si>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</si>
  <si>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</si>
  <si>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</si>
  <si>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</si>
  <si>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</si>
  <si>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</si>
  <si>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</si>
  <si>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</si>
  <si>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</si>
  <si>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</si>
  <si>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</si>
  <si>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</si>
  <si>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</si>
  <si>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</si>
  <si>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</si>
  <si>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</si>
  <si>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</si>
  <si>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</si>
  <si>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</si>
  <si>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</si>
  <si>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</si>
  <si>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</si>
  <si>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</si>
  <si>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</si>
  <si>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</si>
  <si>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</si>
  <si>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</si>
  <si>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</si>
  <si>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</si>
  <si>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</si>
  <si>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</si>
  <si>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</si>
  <si>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</si>
  <si>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</si>
  <si>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</si>
  <si>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</si>
  <si>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</si>
  <si>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</si>
  <si>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</si>
  <si>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</si>
  <si>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</si>
  <si>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</si>
  <si>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</si>
  <si>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</si>
  <si>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</si>
  <si>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</si>
  <si>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</si>
  <si>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</si>
  <si>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</si>
  <si>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</si>
  <si>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</si>
  <si>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</si>
  <si>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</si>
  <si>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</si>
  <si>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</si>
  <si>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</si>
  <si>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</si>
  <si>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</si>
  <si>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</si>
  <si>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</si>
  <si>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</si>
  <si>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</si>
  <si>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</si>
  <si>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</si>
  <si>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</si>
  <si>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</si>
  <si>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</si>
  <si>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</si>
  <si>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</si>
  <si>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</si>
  <si>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</si>
  <si>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</si>
  <si>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</si>
  <si>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</si>
  <si>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</si>
  <si>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</si>
  <si>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</si>
  <si>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</si>
  <si>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</si>
  <si>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</si>
  <si>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</si>
  <si>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</si>
  <si>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</si>
  <si>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</si>
  <si>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</si>
  <si>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</si>
  <si>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</si>
  <si>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</si>
  <si>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</si>
  <si>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</si>
  <si>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</si>
  <si>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</si>
  <si>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</si>
  <si>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</si>
  <si>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</si>
  <si>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</si>
  <si>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</si>
  <si>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</si>
  <si>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</si>
  <si>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</si>
  <si>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</si>
  <si>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</si>
  <si>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</si>
  <si>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</si>
  <si>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</si>
  <si>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</si>
  <si>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</si>
  <si>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</si>
  <si>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</si>
  <si>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</si>
  <si>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</si>
  <si>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</si>
  <si>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</si>
  <si>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</si>
  <si>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</si>
  <si>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</si>
  <si>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</si>
  <si>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</si>
  <si>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</si>
  <si>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</si>
  <si>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</si>
  <si>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</si>
  <si>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</si>
  <si>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</si>
  <si>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</si>
  <si>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</si>
  <si>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</si>
  <si>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</si>
  <si>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</si>
  <si>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</si>
  <si>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</si>
  <si>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</si>
  <si>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</si>
  <si>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</si>
  <si>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</si>
  <si>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</si>
  <si>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</si>
  <si>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</si>
  <si>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</si>
  <si>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</si>
  <si>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</si>
  <si>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</si>
  <si>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</si>
  <si>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</si>
  <si>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</si>
  <si>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</si>
  <si>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</si>
  <si>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</si>
  <si>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</si>
  <si>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</si>
  <si>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</si>
  <si>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</si>
  <si>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</si>
  <si>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</si>
  <si>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</si>
  <si>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</si>
  <si>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</si>
  <si>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</si>
  <si>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</si>
  <si>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</si>
  <si>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</si>
  <si>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</si>
  <si>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</si>
  <si>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</si>
  <si>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</si>
  <si>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</si>
  <si>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</si>
  <si>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</si>
  <si>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</si>
  <si>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</si>
  <si>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</si>
  <si>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</si>
  <si>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</si>
  <si>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</si>
  <si>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</si>
  <si>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</si>
  <si>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</si>
  <si>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</si>
  <si>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</si>
  <si>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</si>
  <si>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</si>
  <si>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</si>
  <si>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</si>
  <si>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</si>
  <si>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</si>
  <si>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</si>
  <si>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</si>
  <si>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</si>
  <si>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</si>
  <si>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</si>
  <si>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</si>
  <si>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</si>
  <si>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</si>
  <si>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</si>
  <si>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</si>
  <si>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</si>
  <si>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</si>
  <si>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</si>
  <si>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</si>
  <si>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</si>
  <si>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</si>
  <si>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</si>
  <si>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</si>
  <si>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</si>
  <si>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</si>
  <si>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</si>
  <si>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</si>
  <si>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</si>
  <si>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</si>
  <si>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</si>
  <si>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</si>
  <si>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</si>
  <si>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</si>
  <si>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</si>
  <si>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</si>
  <si>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</si>
  <si>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</si>
  <si>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</si>
  <si>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</si>
  <si>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</si>
  <si>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</si>
  <si>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</si>
  <si>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</si>
  <si>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</si>
  <si>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</si>
  <si>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</si>
  <si>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</si>
  <si>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</si>
  <si>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</si>
  <si>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</si>
  <si>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</si>
  <si>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</si>
  <si>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</si>
  <si>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</si>
  <si>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</si>
  <si>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</si>
  <si>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</si>
  <si>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</si>
  <si>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</si>
  <si>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</si>
  <si>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</si>
  <si>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</si>
  <si>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</si>
  <si>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</si>
  <si>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</si>
  <si>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</si>
  <si>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</si>
  <si>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</si>
  <si>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</si>
  <si>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</si>
  <si>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</si>
  <si>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</si>
  <si>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</si>
  <si>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</si>
  <si>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</si>
  <si>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</si>
  <si>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</si>
  <si>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</si>
  <si>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</si>
  <si>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</si>
  <si>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</si>
  <si>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</si>
  <si>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</si>
  <si>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</si>
  <si>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</si>
  <si>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</si>
  <si>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</si>
  <si>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</si>
  <si>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</si>
  <si>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</si>
  <si>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</si>
  <si>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</si>
  <si>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</si>
  <si>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</si>
  <si>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</si>
  <si>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</si>
  <si>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</si>
  <si>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</si>
  <si>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</si>
  <si>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</si>
  <si>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</si>
  <si>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</si>
  <si>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</si>
  <si>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</si>
  <si>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</si>
  <si>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</si>
  <si>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</si>
  <si>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</si>
  <si>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</si>
  <si>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</si>
  <si>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</si>
  <si>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</si>
  <si>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</si>
  <si>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</si>
  <si>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</si>
  <si>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</si>
  <si>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</si>
  <si>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</si>
  <si>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</si>
  <si>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</si>
  <si>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</si>
  <si>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</si>
  <si>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</si>
  <si>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</si>
  <si>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</si>
  <si>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</si>
  <si>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</si>
  <si>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</si>
  <si>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</si>
  <si>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</si>
  <si>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</si>
  <si>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</si>
  <si>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</si>
  <si>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</si>
  <si>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</si>
  <si>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</si>
  <si>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</si>
  <si>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</si>
  <si>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</si>
  <si>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</si>
  <si>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</si>
  <si>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</si>
  <si>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</si>
  <si>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</si>
  <si>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</si>
  <si>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</si>
  <si>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</si>
  <si>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</si>
  <si>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</si>
  <si>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</si>
  <si>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</si>
  <si>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</si>
  <si>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</si>
  <si>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</si>
  <si>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</si>
  <si>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</si>
  <si>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</si>
  <si>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</si>
  <si>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</si>
  <si>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</si>
  <si>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</si>
  <si>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</si>
  <si>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</si>
  <si>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</si>
  <si>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</si>
  <si>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</si>
  <si>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</si>
  <si>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</si>
  <si>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</si>
  <si>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</si>
  <si>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</si>
  <si>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</si>
  <si>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</si>
  <si>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</si>
  <si>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</si>
  <si>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</si>
  <si>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</si>
  <si>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</si>
  <si>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</si>
  <si>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</si>
  <si>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</si>
  <si>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</si>
  <si>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</si>
  <si>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</si>
  <si>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</si>
  <si>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</si>
  <si>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</si>
  <si>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</si>
  <si>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</si>
  <si>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</si>
  <si>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</si>
  <si>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</si>
  <si>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</si>
  <si>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</si>
  <si>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</si>
  <si>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</si>
  <si>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</si>
  <si>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</si>
  <si>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</si>
  <si>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</si>
  <si>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</si>
  <si>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</si>
  <si>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</si>
  <si>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</si>
  <si>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</si>
  <si>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</si>
  <si>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</si>
  <si>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</si>
  <si>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</si>
  <si>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</si>
  <si>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</si>
  <si>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</si>
  <si>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</si>
  <si>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</si>
  <si>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</si>
  <si>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</si>
  <si>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</si>
  <si>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</si>
  <si>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</si>
  <si>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</si>
  <si>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</si>
  <si>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</si>
  <si>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</si>
  <si>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</si>
  <si>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</si>
  <si>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</si>
  <si>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</si>
  <si>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</si>
  <si>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</si>
  <si>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</si>
  <si>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</si>
  <si>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</si>
  <si>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</si>
  <si>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</si>
  <si>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</si>
  <si>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</si>
  <si>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</si>
  <si>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</si>
  <si>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</si>
  <si>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</si>
  <si>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</si>
  <si>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</si>
  <si>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</si>
  <si>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</si>
  <si>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</si>
  <si>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</si>
  <si>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</si>
  <si>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</si>
  <si>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</si>
  <si>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</si>
  <si>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</si>
  <si>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</si>
  <si>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</si>
  <si>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</si>
  <si>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</si>
  <si>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</si>
  <si>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</si>
  <si>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</si>
  <si>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</si>
  <si>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</si>
  <si>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</si>
  <si>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</si>
  <si>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</si>
  <si>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</si>
  <si>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</si>
  <si>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</si>
  <si>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</si>
  <si>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</si>
  <si>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</si>
  <si>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</si>
  <si>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</si>
  <si>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</si>
  <si>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</si>
  <si>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</si>
  <si>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</si>
  <si>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</si>
  <si>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</si>
  <si>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</si>
  <si>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</si>
  <si>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</si>
  <si>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</si>
  <si>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</si>
  <si>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</si>
  <si>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</si>
  <si>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</si>
  <si>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</si>
  <si>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</si>
  <si>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</si>
  <si>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</si>
  <si>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</si>
  <si>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</si>
  <si>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</si>
  <si>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</si>
  <si>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</si>
  <si>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</si>
  <si>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</si>
  <si>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</si>
  <si>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</si>
  <si>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</si>
  <si>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</si>
  <si>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</si>
  <si>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</si>
  <si>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</si>
  <si>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</si>
  <si>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</si>
  <si>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</si>
  <si>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</si>
  <si>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</si>
  <si>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</si>
  <si>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</si>
  <si>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</si>
  <si>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</si>
  <si>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</si>
  <si>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</si>
  <si>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</si>
  <si>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</si>
  <si>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</si>
  <si>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</si>
  <si>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</si>
  <si>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</si>
  <si>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</si>
  <si>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</si>
  <si>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</si>
  <si>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</si>
  <si>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</si>
  <si>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</si>
  <si>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</si>
  <si>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</si>
  <si>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</si>
  <si>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</si>
  <si>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</si>
  <si>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</si>
  <si>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</si>
  <si>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</si>
  <si>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</si>
  <si>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</si>
  <si>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</si>
  <si>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</si>
  <si>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</si>
  <si>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</si>
  <si>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</si>
  <si>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</si>
  <si>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</si>
  <si>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</si>
  <si>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</si>
  <si>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</si>
  <si>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</si>
  <si>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</si>
  <si>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</si>
  <si>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</si>
  <si>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</si>
  <si>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</si>
  <si>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</si>
  <si>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</si>
  <si>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</si>
  <si>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</si>
  <si>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</si>
  <si>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</si>
  <si>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</si>
  <si>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</si>
  <si>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</si>
  <si>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</si>
  <si>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</si>
  <si>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</si>
  <si>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</si>
  <si>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</si>
  <si>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</si>
  <si>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</si>
  <si>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</si>
  <si>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</si>
  <si>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</si>
  <si>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</si>
  <si>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</si>
  <si>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</si>
  <si>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</si>
  <si>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</si>
  <si>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</si>
  <si>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</si>
  <si>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</si>
  <si>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</si>
  <si>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</si>
  <si>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</si>
  <si>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</si>
  <si>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</si>
  <si>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</si>
  <si>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</si>
  <si>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</si>
  <si>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</si>
  <si>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</si>
  <si>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</si>
  <si>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</si>
  <si>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</si>
  <si>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</si>
  <si>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</si>
  <si>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</si>
  <si>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</si>
  <si>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</si>
  <si>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</si>
  <si>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</si>
  <si>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</si>
  <si>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</si>
  <si>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</si>
  <si>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</si>
  <si>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</si>
  <si>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</si>
  <si>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</si>
  <si>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</si>
  <si>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</si>
  <si>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</si>
  <si>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</si>
  <si>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</si>
  <si>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</si>
  <si>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</si>
  <si>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</si>
  <si>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</si>
  <si>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</si>
  <si>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</si>
  <si>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</si>
  <si>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</si>
  <si>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</si>
  <si>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</si>
  <si>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</si>
  <si>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</si>
  <si>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</si>
  <si>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</si>
  <si>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</si>
  <si>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</si>
  <si>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</si>
  <si>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</si>
  <si>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</si>
  <si>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</si>
  <si>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</si>
  <si>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</si>
  <si>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</si>
  <si>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</si>
  <si>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</si>
  <si>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</si>
  <si>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</si>
  <si>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</si>
  <si>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</si>
  <si>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</si>
  <si>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</si>
  <si>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</si>
  <si>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</si>
  <si>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</si>
  <si>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</si>
  <si>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</si>
  <si>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</si>
  <si>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</si>
  <si>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</si>
  <si>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</si>
  <si>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</si>
  <si>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</si>
  <si>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</si>
  <si>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</si>
  <si>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</si>
  <si>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</si>
  <si>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</si>
  <si>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</si>
  <si>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</si>
  <si>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</si>
  <si>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</si>
  <si>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</si>
  <si>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</si>
  <si>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</si>
  <si>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</si>
  <si>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</si>
  <si>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</si>
  <si>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</si>
  <si>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</si>
  <si>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</si>
  <si>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</si>
  <si>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</si>
  <si>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</si>
  <si>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</si>
  <si>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</si>
  <si>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</si>
  <si>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</si>
  <si>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</si>
  <si>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</si>
  <si>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</si>
  <si>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</si>
  <si>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</si>
  <si>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</si>
  <si>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</si>
  <si>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</si>
  <si>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</si>
  <si>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</si>
  <si>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</si>
  <si>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</si>
  <si>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</si>
  <si>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</si>
  <si>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</si>
  <si>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</si>
  <si>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</si>
  <si>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</si>
  <si>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</si>
  <si>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</si>
  <si>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</si>
  <si>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</si>
  <si>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</si>
  <si>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</si>
  <si>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</si>
  <si>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</si>
  <si>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</si>
  <si>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</si>
  <si>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</si>
  <si>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</si>
  <si>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</si>
  <si>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</si>
  <si>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</si>
  <si>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</si>
  <si>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</si>
  <si>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</si>
  <si>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</si>
  <si>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</si>
  <si>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</si>
  <si>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</si>
  <si>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</si>
  <si>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</si>
  <si>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</si>
  <si>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</si>
  <si>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</si>
  <si>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</si>
  <si>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</si>
  <si>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</si>
  <si>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</si>
  <si>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</si>
  <si>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</si>
  <si>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</si>
  <si>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</si>
  <si>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</si>
  <si>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</si>
  <si>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</si>
  <si>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</si>
  <si>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</si>
  <si>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</si>
  <si>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</si>
  <si>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</si>
  <si>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</si>
  <si>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</si>
  <si>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</si>
  <si>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</si>
  <si>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</si>
  <si>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</si>
  <si>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</si>
  <si>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</si>
  <si>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</si>
  <si>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</si>
  <si>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</si>
  <si>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</si>
  <si>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</si>
  <si>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</si>
  <si>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</si>
  <si>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</si>
  <si>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</si>
  <si>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</si>
  <si>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</si>
  <si>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</si>
  <si>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</si>
  <si>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</si>
  <si>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</si>
  <si>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</si>
  <si>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</si>
  <si>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</si>
  <si>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</si>
  <si>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</si>
  <si>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</si>
  <si>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</si>
  <si>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</si>
  <si>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</si>
  <si>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</si>
  <si>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</si>
  <si>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</si>
  <si>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</si>
  <si>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</si>
  <si>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</si>
  <si>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</si>
  <si>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</si>
  <si>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</si>
  <si>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</si>
  <si>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</si>
  <si>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</si>
  <si>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</si>
  <si>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</si>
  <si>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</si>
  <si>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</si>
  <si>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</si>
  <si>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</si>
  <si>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</si>
  <si>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</si>
  <si>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</si>
  <si>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</si>
  <si>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</si>
  <si>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</si>
  <si>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</si>
  <si>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</si>
  <si>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</si>
  <si>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</si>
  <si>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</si>
  <si>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</si>
  <si>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</si>
  <si>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</si>
  <si>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</si>
  <si>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</si>
  <si>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</si>
  <si>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</si>
  <si>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</si>
  <si>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</si>
  <si>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</si>
  <si>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</si>
  <si>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</si>
  <si>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</si>
  <si>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</si>
  <si>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</si>
  <si>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</si>
  <si>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</si>
  <si>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</si>
  <si>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</si>
  <si>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</si>
  <si>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</si>
  <si>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</si>
  <si>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</si>
  <si>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</si>
  <si>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</si>
  <si>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</si>
  <si>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</si>
  <si>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</si>
  <si>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</si>
  <si>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</si>
  <si>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</si>
  <si>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</si>
  <si>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</si>
  <si>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</si>
  <si>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</si>
  <si>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</si>
  <si>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</si>
  <si>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</si>
  <si>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</si>
  <si>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</si>
  <si>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</si>
  <si>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</si>
  <si>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</si>
  <si>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</si>
  <si>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</si>
  <si>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</si>
  <si>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</si>
  <si>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</si>
  <si>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</si>
  <si>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</si>
  <si>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</si>
  <si>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</si>
  <si>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</si>
  <si>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</si>
  <si>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</si>
  <si>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</si>
  <si>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</si>
  <si>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</si>
  <si>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</si>
  <si>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</si>
  <si>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</si>
  <si>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</si>
  <si>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</si>
  <si>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</si>
  <si>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</si>
  <si>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</si>
  <si>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</si>
  <si>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</si>
  <si>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</si>
  <si>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</si>
  <si>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</si>
  <si>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</si>
  <si>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</si>
  <si>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</si>
  <si>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</si>
  <si>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</si>
  <si>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</si>
  <si>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</si>
  <si>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</si>
  <si>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</si>
  <si>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</si>
  <si>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</si>
  <si>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</si>
  <si>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</si>
  <si>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</si>
  <si>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</si>
  <si>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</si>
  <si>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</si>
  <si>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</si>
  <si>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</si>
  <si>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</si>
  <si>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</si>
  <si>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</si>
  <si>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</si>
  <si>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</si>
  <si>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</si>
  <si>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</si>
  <si>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</si>
  <si>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</si>
  <si>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</si>
  <si>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</si>
  <si>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</si>
  <si>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</si>
  <si>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</si>
  <si>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</si>
  <si>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</si>
  <si>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</si>
  <si>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</si>
  <si>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</si>
  <si>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</si>
  <si>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</si>
  <si>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</si>
  <si>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</si>
  <si>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</si>
  <si>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</si>
  <si>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</si>
  <si>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</si>
  <si>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</si>
  <si>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</si>
  <si>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</si>
  <si>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</si>
  <si>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</si>
  <si>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</si>
  <si>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</si>
  <si>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</si>
  <si>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</si>
  <si>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</si>
  <si>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</si>
  <si>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</si>
  <si>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</si>
  <si>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</si>
  <si>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</si>
  <si>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</si>
  <si>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</si>
  <si>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</si>
  <si>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</si>
  <si>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</si>
  <si>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</si>
  <si>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</si>
  <si>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</si>
  <si>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</si>
  <si>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</si>
  <si>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</si>
  <si>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</si>
  <si>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</si>
  <si>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</si>
  <si>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</si>
  <si>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</si>
  <si>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</si>
  <si>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</si>
  <si>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</si>
  <si>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</si>
  <si>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</si>
  <si>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</si>
  <si>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</si>
  <si>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</si>
  <si>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</si>
  <si>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</si>
  <si>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</si>
  <si>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</si>
  <si>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</si>
  <si>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</si>
  <si>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</si>
  <si>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</si>
  <si>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</si>
  <si>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</si>
  <si>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</si>
  <si>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</si>
  <si>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</si>
  <si>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</si>
  <si>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</si>
  <si>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</si>
  <si>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</si>
  <si>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</si>
  <si>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</si>
  <si>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</si>
  <si>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</si>
  <si>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</si>
  <si>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</si>
  <si>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</si>
  <si>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</si>
  <si>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</si>
  <si>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</si>
  <si>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</si>
  <si>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</si>
  <si>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</si>
  <si>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</si>
  <si>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</si>
  <si>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</si>
  <si>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</si>
  <si>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</si>
  <si>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</si>
  <si>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</si>
  <si>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</si>
  <si>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</si>
  <si>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</si>
  <si>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</si>
  <si>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</si>
  <si>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</si>
  <si>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</si>
  <si>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</si>
  <si>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</si>
  <si>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</si>
  <si>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</si>
  <si>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</si>
  <si>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</si>
  <si>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</si>
  <si>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</si>
  <si>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</si>
  <si>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</si>
  <si>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</si>
  <si>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</si>
  <si>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</si>
  <si>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</si>
  <si>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</si>
  <si>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</si>
  <si>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</si>
  <si>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</si>
  <si>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</si>
  <si>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</si>
  <si>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</si>
  <si>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</si>
  <si>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</si>
  <si>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</si>
  <si>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</si>
  <si>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</si>
  <si>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</si>
  <si>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</si>
  <si>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</si>
  <si>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</si>
  <si>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</si>
  <si>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</si>
  <si>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</si>
  <si>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</si>
  <si>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</si>
  <si>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</si>
  <si>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</si>
  <si>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</si>
  <si>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</si>
  <si>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</si>
  <si>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</si>
  <si>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</si>
  <si>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</si>
  <si>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</si>
  <si>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</si>
  <si>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</si>
  <si>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</si>
  <si>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</si>
  <si>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</si>
  <si>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</si>
  <si>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</si>
  <si>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</si>
  <si>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</si>
  <si>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</si>
  <si>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</si>
  <si>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</si>
  <si>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</si>
  <si>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</si>
  <si>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</si>
  <si>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</si>
  <si>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</si>
  <si>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</si>
  <si>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</si>
  <si>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</si>
  <si>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</si>
  <si>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</si>
  <si>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</si>
  <si>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</si>
  <si>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</si>
  <si>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</si>
  <si>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</si>
  <si>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</si>
  <si>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</si>
  <si>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</si>
  <si>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</si>
  <si>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</si>
  <si>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</si>
  <si>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</si>
  <si>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</si>
  <si>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</si>
  <si>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</si>
  <si>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</si>
  <si>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</si>
  <si>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</si>
  <si>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</si>
  <si>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</si>
  <si>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</si>
  <si>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</si>
  <si>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</si>
  <si>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</si>
  <si>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</si>
  <si>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</si>
  <si>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</si>
  <si>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</si>
  <si>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</si>
  <si>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</si>
  <si>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</si>
  <si>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</si>
  <si>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</si>
  <si>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</si>
  <si>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</si>
  <si>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</si>
  <si>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</si>
  <si>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</si>
  <si>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</si>
  <si>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</si>
  <si>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</si>
  <si>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</si>
  <si>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</si>
  <si>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</si>
  <si>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</si>
  <si>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</si>
  <si>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</si>
  <si>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</si>
  <si>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</si>
  <si>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</si>
  <si>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</si>
  <si>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</si>
  <si>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</si>
  <si>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</si>
  <si>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</si>
  <si>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</si>
  <si>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</si>
  <si>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</si>
  <si>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</si>
  <si>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</si>
  <si>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</si>
  <si>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</si>
  <si>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</si>
  <si>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</si>
  <si>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</si>
  <si>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</si>
  <si>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</si>
  <si>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</si>
  <si>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</si>
  <si>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</si>
  <si>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</si>
  <si>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</si>
  <si>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</si>
  <si>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</si>
  <si>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</si>
  <si>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</si>
  <si>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</si>
  <si>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</si>
  <si>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</si>
  <si>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</si>
  <si>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</si>
  <si>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</si>
  <si>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</si>
  <si>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</si>
  <si>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</si>
  <si>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</si>
  <si>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</si>
  <si>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</si>
  <si>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</si>
  <si>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</si>
  <si>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</si>
  <si>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</si>
  <si>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</si>
  <si>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</si>
  <si>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</si>
  <si>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</si>
  <si>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</si>
  <si>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</si>
  <si>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</si>
  <si>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</si>
  <si>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</si>
  <si>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</si>
  <si>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</si>
  <si>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</si>
  <si>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</si>
  <si>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</si>
  <si>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</si>
  <si>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</si>
  <si>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</si>
  <si>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</si>
  <si>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</si>
  <si>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</si>
  <si>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</si>
  <si>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</si>
  <si>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</si>
  <si>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</si>
  <si>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</si>
  <si>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</si>
  <si>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</si>
  <si>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</si>
  <si>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</si>
  <si>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</si>
  <si>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</si>
  <si>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</si>
  <si>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</si>
  <si>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</si>
  <si>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</si>
  <si>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</si>
  <si>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</si>
  <si>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</si>
  <si>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</si>
  <si>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</si>
  <si>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</si>
  <si>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</si>
  <si>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</si>
  <si>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</si>
  <si>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</si>
  <si>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</si>
  <si>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</si>
  <si>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</si>
  <si>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</si>
  <si>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</si>
  <si>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</si>
  <si>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</si>
  <si>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</si>
  <si>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</si>
  <si>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</si>
  <si>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</si>
  <si>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</si>
  <si>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</si>
  <si>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</si>
  <si>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</si>
  <si>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</si>
  <si>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</si>
  <si>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</si>
  <si>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</si>
  <si>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</si>
  <si>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</si>
  <si>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</si>
  <si>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</si>
  <si>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</si>
  <si>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</si>
  <si>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</si>
  <si>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</si>
  <si>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</si>
  <si>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</si>
  <si>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</si>
  <si>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</si>
  <si>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</si>
  <si>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</si>
  <si>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</si>
  <si>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</si>
  <si>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</si>
  <si>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</si>
  <si>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</si>
  <si>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</si>
  <si>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</si>
  <si>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</si>
  <si>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</si>
  <si>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</si>
  <si>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</si>
  <si>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</si>
  <si>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</si>
  <si>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</si>
  <si>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</si>
  <si>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</si>
  <si>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</si>
  <si>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</si>
  <si>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</si>
  <si>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</si>
  <si>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</si>
  <si>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</si>
  <si>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</si>
  <si>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</si>
  <si>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</si>
  <si>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</si>
  <si>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</si>
  <si>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</si>
  <si>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</si>
  <si>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</si>
  <si>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</si>
  <si>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</si>
  <si>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</si>
  <si>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</si>
  <si>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</si>
  <si>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</si>
  <si>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</si>
  <si>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</si>
  <si>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</si>
  <si>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</si>
  <si>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</si>
  <si>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</si>
  <si>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</si>
  <si>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</si>
  <si>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</si>
  <si>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</si>
  <si>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</si>
  <si>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</si>
  <si>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</si>
  <si>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</si>
  <si>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</si>
  <si>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</si>
  <si>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</si>
  <si>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</si>
  <si>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</si>
  <si>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</si>
  <si>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</si>
  <si>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</si>
  <si>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</si>
  <si>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</si>
  <si>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</si>
  <si>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</si>
  <si>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</si>
  <si>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</si>
  <si>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</si>
  <si>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</si>
  <si>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</si>
  <si>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</si>
  <si>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</si>
  <si>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</si>
  <si>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</si>
  <si>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</si>
  <si>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</si>
  <si>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</si>
  <si>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</si>
  <si>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</si>
  <si>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</si>
  <si>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</si>
  <si>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</si>
  <si>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</si>
  <si>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</si>
  <si>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</si>
  <si>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</si>
  <si>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</si>
  <si>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</si>
  <si>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</si>
  <si>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</si>
  <si>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</si>
  <si>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</si>
  <si>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</si>
  <si>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</si>
  <si>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</si>
  <si>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</si>
  <si>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</si>
  <si>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</si>
  <si>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</si>
  <si>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</si>
  <si>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</si>
  <si>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</si>
  <si>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</si>
  <si>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</si>
  <si>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</si>
  <si>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</si>
  <si>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</si>
  <si>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</si>
  <si>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</si>
  <si>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</si>
  <si>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</si>
  <si>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</si>
  <si>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</si>
  <si>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</si>
  <si>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</si>
  <si>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</si>
  <si>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</si>
  <si>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</si>
  <si>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</si>
  <si>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</si>
  <si>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</si>
  <si>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</si>
  <si>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</si>
  <si>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</si>
  <si>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</si>
  <si>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</si>
  <si>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</si>
  <si>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</si>
  <si>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</si>
  <si>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</si>
  <si>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</si>
  <si>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</si>
  <si>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</si>
  <si>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</si>
  <si>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</si>
  <si>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</si>
  <si>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</si>
  <si>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</si>
  <si>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</si>
  <si>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</si>
  <si>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</si>
  <si>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</si>
  <si>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</si>
  <si>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</si>
  <si>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</si>
  <si>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</si>
  <si>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</si>
  <si>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</si>
  <si>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</si>
  <si>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</si>
  <si>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</si>
  <si>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</si>
  <si>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</si>
  <si>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</si>
  <si>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</si>
  <si>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</si>
  <si>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</si>
  <si>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</si>
  <si>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</si>
  <si>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</si>
  <si>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</si>
  <si>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</si>
  <si>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</si>
  <si>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</si>
  <si>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</si>
  <si>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</si>
  <si>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</si>
  <si>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</si>
  <si>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</si>
  <si>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</si>
  <si>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</si>
  <si>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</si>
  <si>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</si>
  <si>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</si>
  <si>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</si>
  <si>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</si>
  <si>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</si>
  <si>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</si>
  <si>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</si>
  <si>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</si>
  <si>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</si>
  <si>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</si>
  <si>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</si>
  <si>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</si>
  <si>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</si>
  <si>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</si>
  <si>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</si>
  <si>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</si>
  <si>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</si>
  <si>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</si>
  <si>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</si>
  <si>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</si>
  <si>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</si>
  <si>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</si>
  <si>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</si>
  <si>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</si>
  <si>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</si>
  <si>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</si>
  <si>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</si>
  <si>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</si>
  <si>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</si>
  <si>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</si>
  <si>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</si>
  <si>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</si>
  <si>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</si>
  <si>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</si>
  <si>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</si>
  <si>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</si>
  <si>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</si>
  <si>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</si>
  <si>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</si>
  <si>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</si>
  <si>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</si>
  <si>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</si>
  <si>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</si>
  <si>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</si>
  <si>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</si>
  <si>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</si>
  <si>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</si>
  <si>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</si>
  <si>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</si>
  <si>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</si>
  <si>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</si>
  <si>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</si>
  <si>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</si>
  <si>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</si>
  <si>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</si>
  <si>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</si>
  <si>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</si>
  <si>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</si>
  <si>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</si>
  <si>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</si>
  <si>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</si>
  <si>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</si>
  <si>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</si>
  <si>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</si>
  <si>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</si>
  <si>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</si>
  <si>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</si>
  <si>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</si>
  <si>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</si>
  <si>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</si>
  <si>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</si>
  <si>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</si>
  <si>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</si>
  <si>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</si>
  <si>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</si>
  <si>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</si>
  <si>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</si>
  <si>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</si>
  <si>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</si>
  <si>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</si>
  <si>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</si>
  <si>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</si>
  <si>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</si>
  <si>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</si>
  <si>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</si>
  <si>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</si>
  <si>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</si>
  <si>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</si>
  <si>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</si>
  <si>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</si>
  <si>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</si>
  <si>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</si>
  <si>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</si>
  <si>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</si>
  <si>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</si>
  <si>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</si>
  <si>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</si>
  <si>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</si>
  <si>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</si>
  <si>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</si>
  <si>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</si>
  <si>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</si>
  <si>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</si>
  <si>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</si>
  <si>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</si>
  <si>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</si>
  <si>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</si>
  <si>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</si>
  <si>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</si>
  <si>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</si>
  <si>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</si>
  <si>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</si>
  <si>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</si>
  <si>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</si>
  <si>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</si>
  <si>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</si>
  <si>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</si>
  <si>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</si>
  <si>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</si>
  <si>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</si>
  <si>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</si>
  <si>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</si>
  <si>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</si>
  <si>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</si>
  <si>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</si>
  <si>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</si>
  <si>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</si>
  <si>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</si>
  <si>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</si>
  <si>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</si>
  <si>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</si>
  <si>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</si>
  <si>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</si>
  <si>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</si>
  <si>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</si>
  <si>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</si>
  <si>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</si>
  <si>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</si>
  <si>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</si>
  <si>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</si>
  <si>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</si>
  <si>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</si>
  <si>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</si>
  <si>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</si>
  <si>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</si>
  <si>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</si>
  <si>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</si>
  <si>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</si>
  <si>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</si>
  <si>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</si>
  <si>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</si>
  <si>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</si>
  <si>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</si>
  <si>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</si>
  <si>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</si>
  <si>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</si>
  <si>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</si>
  <si>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</si>
  <si>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</si>
  <si>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</si>
  <si>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</si>
  <si>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</si>
  <si>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</si>
  <si>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</si>
  <si>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</si>
  <si>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</si>
  <si>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</si>
  <si>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</si>
  <si>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</si>
  <si>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</si>
  <si>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</si>
  <si>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</si>
  <si>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</si>
  <si>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</si>
  <si>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</si>
  <si>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</si>
  <si>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</si>
  <si>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</si>
  <si>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</si>
  <si>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</si>
  <si>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</si>
  <si>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</si>
  <si>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</si>
  <si>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</si>
  <si>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</si>
  <si>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</si>
  <si>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</si>
  <si>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</si>
  <si>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</si>
  <si>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</si>
  <si>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</si>
  <si>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</si>
  <si>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</si>
  <si>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</si>
  <si>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</si>
  <si>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</si>
  <si>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</si>
  <si>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</si>
  <si>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</si>
  <si>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</si>
  <si>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</si>
  <si>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</si>
  <si>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</si>
  <si>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</si>
  <si>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</si>
  <si>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</si>
  <si>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</si>
  <si>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</si>
  <si>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</si>
  <si>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</si>
  <si>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</si>
  <si>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</si>
  <si>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</si>
  <si>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</si>
  <si>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</si>
  <si>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</si>
  <si>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</si>
  <si>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</si>
  <si>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</si>
  <si>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</si>
  <si>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</si>
  <si>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</si>
  <si>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</si>
  <si>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</si>
  <si>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</si>
  <si>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</si>
  <si>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</si>
  <si>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</si>
  <si>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</si>
  <si>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</si>
  <si>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</si>
  <si>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</si>
  <si>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</si>
  <si>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</si>
  <si>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</si>
  <si>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</si>
  <si>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</si>
  <si>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</si>
  <si>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</si>
  <si>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</si>
  <si>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</si>
  <si>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</si>
  <si>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</si>
  <si>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</si>
  <si>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</si>
  <si>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</si>
  <si>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</si>
  <si>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</si>
  <si>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</si>
  <si>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</si>
  <si>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</si>
  <si>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</si>
  <si>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</si>
  <si>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</si>
  <si>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</si>
  <si>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</si>
  <si>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</si>
  <si>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</si>
  <si>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</si>
  <si>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</si>
  <si>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</si>
  <si>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</si>
  <si>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</si>
  <si>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</si>
  <si>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</si>
  <si>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</si>
  <si>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</si>
  <si>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</si>
  <si>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</si>
  <si>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</si>
  <si>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</si>
  <si>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</si>
  <si>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</si>
  <si>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</si>
  <si>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</si>
  <si>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</si>
  <si>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</si>
  <si>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</si>
  <si>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</si>
  <si>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</si>
  <si>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</si>
  <si>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</si>
  <si>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</si>
  <si>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</si>
  <si>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</si>
  <si>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</si>
  <si>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</si>
  <si>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</si>
  <si>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</si>
  <si>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</si>
  <si>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</si>
  <si>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</si>
  <si>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</si>
  <si>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</si>
  <si>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</si>
  <si>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</si>
  <si>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</si>
  <si>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</si>
  <si>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</si>
  <si>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</si>
  <si>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</si>
  <si>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</si>
  <si>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</si>
  <si>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</si>
  <si>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</si>
  <si>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</si>
  <si>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</si>
  <si>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</si>
  <si>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</si>
  <si>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</si>
  <si>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</si>
  <si>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</si>
  <si>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</si>
  <si>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</si>
  <si>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</si>
  <si>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</si>
  <si>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</si>
  <si>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</si>
  <si>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</si>
  <si>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</si>
  <si>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</si>
  <si>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</si>
  <si>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</si>
  <si>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</si>
  <si>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</si>
  <si>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</si>
  <si>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</si>
  <si>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</si>
  <si>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</si>
  <si>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</si>
  <si>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</si>
  <si>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</si>
  <si>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</si>
  <si>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</si>
  <si>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</si>
  <si>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</si>
  <si>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</si>
  <si>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</si>
  <si>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</si>
  <si>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</si>
  <si>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</si>
  <si>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</si>
  <si>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</si>
  <si>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</si>
  <si>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</si>
  <si>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</si>
  <si>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</si>
  <si>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</si>
  <si>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</si>
  <si>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</si>
  <si>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</si>
  <si>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</si>
  <si>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</si>
  <si>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</si>
  <si>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</si>
  <si>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</si>
  <si>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</si>
  <si>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</si>
  <si>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</si>
  <si>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</si>
  <si>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</si>
  <si>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</si>
  <si>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</si>
  <si>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</si>
  <si>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</si>
  <si>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</si>
  <si>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</si>
  <si>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</si>
  <si>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</si>
  <si>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</si>
  <si>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</si>
  <si>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</si>
  <si>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</si>
  <si>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</si>
  <si>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</si>
  <si>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</si>
  <si>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</si>
  <si>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</si>
  <si>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</si>
  <si>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</si>
  <si>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</si>
  <si>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</si>
  <si>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</si>
  <si>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</si>
  <si>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</si>
  <si>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</si>
  <si>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</si>
  <si>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</si>
  <si>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</si>
  <si>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</si>
  <si>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</si>
  <si>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</si>
  <si>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</si>
  <si>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</si>
  <si>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</si>
  <si>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</si>
  <si>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</si>
  <si>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</si>
  <si>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</si>
  <si>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</si>
  <si>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</si>
  <si>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</si>
  <si>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</si>
  <si>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</si>
  <si>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</si>
  <si>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</si>
  <si>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</si>
  <si>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</si>
  <si>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</si>
  <si>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</si>
  <si>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</si>
  <si>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</si>
  <si>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</si>
  <si>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</si>
  <si>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</si>
  <si>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</si>
  <si>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</si>
  <si>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</si>
  <si>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</si>
  <si>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</si>
  <si>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</si>
  <si>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</si>
  <si>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</si>
  <si>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</si>
  <si>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</si>
  <si>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</si>
  <si>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</si>
  <si>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</si>
  <si>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</si>
  <si>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</si>
  <si>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</si>
  <si>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</si>
  <si>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</si>
  <si>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</si>
  <si>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</si>
  <si>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</si>
  <si>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</si>
  <si>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</si>
  <si>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</si>
  <si>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</si>
  <si>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</si>
  <si>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</si>
  <si>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</si>
  <si>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</si>
  <si>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</si>
  <si>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</si>
  <si>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</si>
  <si>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</si>
  <si>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</si>
  <si>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</si>
  <si>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</si>
  <si>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</si>
  <si>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</si>
  <si>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</si>
  <si>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</si>
  <si>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</si>
  <si>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</si>
  <si>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</si>
  <si>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</si>
  <si>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</si>
  <si>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</si>
  <si>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</si>
  <si>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</si>
  <si>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</si>
  <si>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</si>
  <si>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</si>
  <si>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</si>
  <si>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</si>
  <si>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</si>
  <si>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</si>
  <si>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</si>
  <si>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</si>
  <si>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</si>
  <si>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</si>
  <si>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</si>
  <si>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</si>
  <si>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</si>
  <si>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</si>
  <si>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</si>
  <si>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</si>
  <si>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</si>
  <si>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</si>
  <si>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</si>
  <si>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</si>
  <si>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</si>
  <si>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</si>
  <si>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</si>
  <si>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</si>
  <si>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</si>
  <si>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</si>
  <si>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</si>
  <si>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</si>
  <si>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</si>
  <si>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</si>
  <si>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</si>
  <si>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</si>
  <si>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</si>
  <si>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</si>
  <si>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</si>
  <si>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</si>
  <si>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</si>
  <si>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</si>
  <si>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</si>
  <si>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</si>
  <si>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</si>
  <si>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</si>
  <si>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</si>
  <si>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</si>
  <si>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</si>
  <si>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</si>
  <si>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</si>
  <si>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</si>
  <si>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</si>
  <si>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</si>
  <si>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</si>
  <si>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</si>
  <si>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</si>
  <si>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</si>
  <si>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</si>
  <si>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</si>
  <si>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</si>
  <si>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</si>
  <si>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</si>
  <si>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</si>
  <si>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</si>
  <si>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</si>
  <si>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</si>
  <si>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</si>
  <si>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</si>
  <si>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</si>
  <si>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</si>
  <si>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</si>
  <si>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</si>
  <si>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</si>
  <si>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</si>
  <si>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</si>
  <si>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</si>
  <si>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</si>
  <si>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</si>
  <si>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</si>
  <si>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</si>
  <si>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</si>
  <si>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</si>
  <si>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</si>
  <si>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</si>
  <si>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</si>
  <si>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</si>
  <si>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</si>
  <si>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</si>
  <si>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</si>
  <si>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</si>
  <si>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</si>
  <si>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</si>
  <si>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</si>
  <si>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</si>
  <si>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</si>
  <si>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</si>
  <si>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</si>
  <si>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</si>
  <si>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</si>
  <si>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</si>
  <si>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</si>
  <si>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</si>
  <si>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</si>
  <si>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</si>
  <si>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</si>
  <si>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</si>
  <si>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</si>
  <si>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</si>
  <si>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</si>
  <si>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</si>
  <si>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</si>
  <si>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</si>
  <si>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</si>
  <si>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</si>
  <si>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</si>
  <si>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</si>
  <si>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</si>
  <si>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</si>
  <si>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</si>
  <si>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</si>
  <si>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</si>
  <si>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</si>
  <si>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</si>
  <si>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</si>
  <si>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</si>
  <si>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</si>
  <si>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</si>
  <si>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</si>
  <si>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</si>
  <si>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</si>
  <si>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</si>
  <si>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</si>
  <si>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</si>
  <si>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</si>
  <si>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</si>
  <si>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</si>
  <si>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</si>
  <si>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</si>
  <si>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</si>
  <si>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</si>
  <si>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</si>
  <si>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</si>
  <si>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</si>
  <si>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</si>
  <si>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</si>
  <si>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</si>
  <si>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</si>
  <si>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</si>
  <si>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</si>
  <si>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</si>
  <si>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</si>
  <si>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</si>
  <si>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</si>
  <si>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</si>
  <si>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</si>
  <si>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</si>
  <si>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</si>
  <si>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</si>
  <si>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</si>
  <si>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</si>
  <si>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</si>
  <si>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</si>
  <si>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</si>
  <si>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</si>
  <si>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</si>
  <si>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</si>
  <si>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</si>
  <si>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</si>
  <si>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</si>
  <si>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</si>
  <si>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</si>
  <si>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</si>
  <si>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</si>
  <si>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</si>
  <si>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</si>
  <si>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</si>
  <si>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</si>
  <si>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</si>
  <si>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</si>
  <si>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</si>
  <si>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</si>
  <si>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</si>
  <si>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</si>
  <si>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</si>
  <si>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</si>
  <si>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</si>
  <si>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</si>
  <si>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</si>
  <si>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</si>
  <si>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</si>
  <si>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</si>
  <si>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</si>
  <si>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</si>
  <si>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</si>
  <si>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</si>
  <si>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</si>
  <si>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</si>
  <si>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</si>
  <si>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</si>
  <si>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</si>
  <si>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</si>
  <si>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</si>
  <si>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</si>
  <si>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</si>
  <si>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</si>
  <si>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</si>
  <si>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</si>
  <si>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</si>
  <si>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</si>
  <si>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</si>
  <si>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</si>
  <si>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</si>
  <si>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</si>
  <si>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</si>
  <si>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</si>
  <si>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</si>
  <si>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</si>
  <si>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</si>
  <si>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</si>
  <si>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</si>
  <si>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</si>
  <si>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</si>
  <si>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</si>
  <si>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</si>
  <si>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</si>
  <si>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</si>
  <si>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</si>
  <si>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</si>
  <si>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</si>
  <si>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</si>
  <si>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</si>
  <si>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</si>
  <si>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</si>
  <si>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</si>
  <si>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</si>
  <si>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</si>
  <si>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</si>
  <si>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</si>
  <si>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</si>
  <si>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</si>
  <si>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</si>
  <si>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</si>
  <si>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</si>
  <si>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</si>
  <si>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</si>
  <si>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</si>
  <si>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</si>
  <si>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</si>
  <si>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</si>
  <si>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</si>
  <si>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</si>
  <si>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</si>
  <si>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</si>
  <si>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</si>
  <si>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</si>
  <si>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</si>
  <si>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</si>
  <si>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</si>
  <si>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</si>
  <si>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</si>
  <si>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</si>
  <si>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</si>
  <si>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</si>
  <si>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</si>
  <si>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</si>
  <si>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</si>
  <si>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</si>
  <si>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</si>
  <si>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</si>
  <si>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</si>
  <si>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</si>
  <si>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</si>
  <si>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</si>
  <si>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</si>
  <si>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</si>
  <si>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</si>
  <si>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</si>
  <si>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</si>
  <si>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</si>
  <si>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</si>
  <si>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</si>
  <si>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</si>
  <si>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</si>
  <si>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</si>
  <si>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</si>
  <si>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</si>
  <si>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</si>
  <si>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</si>
  <si>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</si>
  <si>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</si>
  <si>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</si>
  <si>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</si>
  <si>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</si>
  <si>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</si>
  <si>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</si>
  <si>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</si>
  <si>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</si>
  <si>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</si>
  <si>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</si>
  <si>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</si>
  <si>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</si>
  <si>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</si>
  <si>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</si>
  <si>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</si>
  <si>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</si>
  <si>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</si>
  <si>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</si>
  <si>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</si>
  <si>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</si>
  <si>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</si>
  <si>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</si>
  <si>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</si>
  <si>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</si>
  <si>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</si>
  <si>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</si>
  <si>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</si>
  <si>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</si>
  <si>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</si>
  <si>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</si>
  <si>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</si>
  <si>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</si>
  <si>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</si>
  <si>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</si>
  <si>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</si>
  <si>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</si>
  <si>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</si>
  <si>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</si>
  <si>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</si>
  <si>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</si>
  <si>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</si>
  <si>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</si>
  <si>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</si>
  <si>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</si>
  <si>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</si>
  <si>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</si>
  <si>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</si>
  <si>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</si>
  <si>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</si>
  <si>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</si>
  <si>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</si>
  <si>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</si>
  <si>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</si>
  <si>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</si>
  <si>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</si>
  <si>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</si>
  <si>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</si>
  <si>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</si>
  <si>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</si>
  <si>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</si>
  <si>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</si>
  <si>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</si>
  <si>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</si>
  <si>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</si>
  <si>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</si>
  <si>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</si>
  <si>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</si>
  <si>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</si>
  <si>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</si>
  <si>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</si>
  <si>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</si>
  <si>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</si>
  <si>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</si>
  <si>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</si>
  <si>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</si>
  <si>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</si>
  <si>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</si>
  <si>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</si>
  <si>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</si>
  <si>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</si>
  <si>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</si>
  <si>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</si>
  <si>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</si>
  <si>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</si>
  <si>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</si>
  <si>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</si>
  <si>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</si>
  <si>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</si>
  <si>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</si>
  <si>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</si>
  <si>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</si>
  <si>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</si>
  <si>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</si>
  <si>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</si>
  <si>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</si>
  <si>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</si>
  <si>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</si>
  <si>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</si>
  <si>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</si>
  <si>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</si>
  <si>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</si>
  <si>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</si>
  <si>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</si>
  <si>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</si>
  <si>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</si>
  <si>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</si>
  <si>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</si>
  <si>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</si>
  <si>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</si>
  <si>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</si>
  <si>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</si>
  <si>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</si>
  <si>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</si>
  <si>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</si>
  <si>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</si>
  <si>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</si>
  <si>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</si>
  <si>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</si>
  <si>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</si>
  <si>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</si>
  <si>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</si>
  <si>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</si>
  <si>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</si>
  <si>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</si>
  <si>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</si>
  <si>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</si>
  <si>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</si>
  <si>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</si>
  <si>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</si>
  <si>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</si>
  <si>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</si>
  <si>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</si>
  <si>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</si>
  <si>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</si>
  <si>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</si>
  <si>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</si>
  <si>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</si>
  <si>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</si>
  <si>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</si>
  <si>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</si>
  <si>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</si>
  <si>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</si>
  <si>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</si>
  <si>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</si>
  <si>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</si>
  <si>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</si>
  <si>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</si>
  <si>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</si>
  <si>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</si>
  <si>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</si>
  <si>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</si>
  <si>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</si>
  <si>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</si>
  <si>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</si>
  <si>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</si>
  <si>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</si>
  <si>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</si>
  <si>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</si>
  <si>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</si>
  <si>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</si>
  <si>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</si>
  <si>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</si>
  <si>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</si>
  <si>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</si>
  <si>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</si>
  <si>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</si>
  <si>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</si>
  <si>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</si>
  <si>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</si>
  <si>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</si>
  <si>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</si>
  <si>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</si>
  <si>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</si>
  <si>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</si>
  <si>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</si>
  <si>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</si>
  <si>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</si>
  <si>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</si>
  <si>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</si>
  <si>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</si>
  <si>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</si>
  <si>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</si>
  <si>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</si>
  <si>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</si>
  <si>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</si>
  <si>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</si>
  <si>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</si>
  <si>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</si>
  <si>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</si>
  <si>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</si>
  <si>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</si>
  <si>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</si>
  <si>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</si>
  <si>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</si>
  <si>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</si>
  <si>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</si>
  <si>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</si>
  <si>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</si>
  <si>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</si>
  <si>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</si>
  <si>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</si>
  <si>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</si>
  <si>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</si>
  <si>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</si>
  <si>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</si>
  <si>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</si>
  <si>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</si>
  <si>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</si>
  <si>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</si>
  <si>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</si>
  <si>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</si>
  <si>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</si>
  <si>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</si>
  <si>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</si>
  <si>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</si>
  <si>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</si>
  <si>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</si>
  <si>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</si>
  <si>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</si>
  <si>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</si>
  <si>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</si>
  <si>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</si>
  <si>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</si>
  <si>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</si>
  <si>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</si>
  <si>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</si>
  <si>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</si>
  <si>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</si>
  <si>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</si>
  <si>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</si>
  <si>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</si>
  <si>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</si>
  <si>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</si>
  <si>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</si>
  <si>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</si>
  <si>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</si>
  <si>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</si>
  <si>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</si>
  <si>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</si>
  <si>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</si>
  <si>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</si>
  <si>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</si>
  <si>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</si>
  <si>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</si>
  <si>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</si>
  <si>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</si>
  <si>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</si>
  <si>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</si>
  <si>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</si>
  <si>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</si>
  <si>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</si>
  <si>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</si>
  <si>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</si>
  <si>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</si>
  <si>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</si>
  <si>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</si>
  <si>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</si>
  <si>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</si>
  <si>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</si>
  <si>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</si>
  <si>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</si>
  <si>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</si>
  <si>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</si>
  <si>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</si>
  <si>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</si>
  <si>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</si>
  <si>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</si>
  <si>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</si>
  <si>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</si>
  <si>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</si>
  <si>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</si>
  <si>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</si>
  <si>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</si>
  <si>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</si>
  <si>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</si>
  <si>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</si>
  <si>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</si>
  <si>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</si>
  <si>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</si>
  <si>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</si>
  <si>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</si>
  <si>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</si>
  <si>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</si>
  <si>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</si>
  <si>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</si>
  <si>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</si>
  <si>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</si>
  <si>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</si>
  <si>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</si>
  <si>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</si>
  <si>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</si>
  <si>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</si>
  <si>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</si>
  <si>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</si>
  <si>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</si>
  <si>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</si>
  <si>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</si>
  <si>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</si>
  <si>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</si>
  <si>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</si>
  <si>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</si>
  <si>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</si>
  <si>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</si>
  <si>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</si>
  <si>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</si>
  <si>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</si>
  <si>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</si>
  <si>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</si>
  <si>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</si>
  <si>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</si>
  <si>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</si>
  <si>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</si>
  <si>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</si>
  <si>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</si>
  <si>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</si>
  <si>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</si>
  <si>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</si>
  <si>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</si>
  <si>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</si>
  <si>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</si>
  <si>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</si>
  <si>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</si>
  <si>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</si>
  <si>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</si>
  <si>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</si>
  <si>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</si>
  <si>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</si>
  <si>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</si>
  <si>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</si>
  <si>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</si>
  <si>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</si>
  <si>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</si>
  <si>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</si>
  <si>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</si>
  <si>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</si>
  <si>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</si>
  <si>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</si>
  <si>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</si>
  <si>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</si>
  <si>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</si>
  <si>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</si>
  <si>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</si>
  <si>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</si>
  <si>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</si>
  <si>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</si>
  <si>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</si>
  <si>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</si>
  <si>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</si>
  <si>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</si>
  <si>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</si>
  <si>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</si>
  <si>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</si>
  <si>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</si>
  <si>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</si>
  <si>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</si>
  <si>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</si>
  <si>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</si>
  <si>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</si>
  <si>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</si>
  <si>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</si>
  <si>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</si>
  <si>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</si>
  <si>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</si>
  <si>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</si>
  <si>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</si>
  <si>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</si>
  <si>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</si>
  <si>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</si>
  <si>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</si>
  <si>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</si>
  <si>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</si>
  <si>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</si>
  <si>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</si>
  <si>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</si>
  <si>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</si>
  <si>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</si>
  <si>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</si>
  <si>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</si>
  <si>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</si>
  <si>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</si>
  <si>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</si>
  <si>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</si>
  <si>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</si>
  <si>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</si>
  <si>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</si>
  <si>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</si>
  <si>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</si>
  <si>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</si>
  <si>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</si>
  <si>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</si>
  <si>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</si>
  <si>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</si>
  <si>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</si>
  <si>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</si>
  <si>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</si>
  <si>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</si>
  <si>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</si>
  <si>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</si>
  <si>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</si>
  <si>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</si>
  <si>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</si>
  <si>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</si>
  <si>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</si>
  <si>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</si>
  <si>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</si>
  <si>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</si>
  <si>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</si>
  <si>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</si>
  <si>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</si>
  <si>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</si>
  <si>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</si>
  <si>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</si>
  <si>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</si>
  <si>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</si>
  <si>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</si>
  <si>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</si>
  <si>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</si>
  <si>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</si>
  <si>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</si>
  <si>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</si>
  <si>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</si>
  <si>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</si>
  <si>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</si>
  <si>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</si>
  <si>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</si>
  <si>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</si>
  <si>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</si>
  <si>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</si>
  <si>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</si>
  <si>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</si>
  <si>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</si>
  <si>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</si>
  <si>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</si>
  <si>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</si>
  <si>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</si>
  <si>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</si>
  <si>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</si>
  <si>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</si>
  <si>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</si>
  <si>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</si>
  <si>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</si>
  <si>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</si>
  <si>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</si>
  <si>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</si>
  <si>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</si>
  <si>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</si>
  <si>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</si>
  <si>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</si>
  <si>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</si>
  <si>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</si>
  <si>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</si>
  <si>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</si>
  <si>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</si>
  <si>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</si>
  <si>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</si>
  <si>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</si>
  <si>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</si>
  <si>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</si>
  <si>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</si>
  <si>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</si>
  <si>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</si>
  <si>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</si>
  <si>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</si>
  <si>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</si>
  <si>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</si>
  <si>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</si>
  <si>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</si>
  <si>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</si>
  <si>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</si>
  <si>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</si>
  <si>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</si>
  <si>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</si>
  <si>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</si>
  <si>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</si>
  <si>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</si>
  <si>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</si>
  <si>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</si>
  <si>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</si>
  <si>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</si>
  <si>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</si>
  <si>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</si>
  <si>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</si>
  <si>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</si>
  <si>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</si>
  <si>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</si>
  <si>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</si>
  <si>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</si>
  <si>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</si>
  <si>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</si>
  <si>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</si>
  <si>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</si>
  <si>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</si>
  <si>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</si>
  <si>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</si>
  <si>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</si>
  <si>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</si>
  <si>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</si>
  <si>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</si>
  <si>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</si>
  <si>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</si>
  <si>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</si>
  <si>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</si>
  <si>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</si>
  <si>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</si>
  <si>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</si>
  <si>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</si>
  <si>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</si>
  <si>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</si>
  <si>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</si>
  <si>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</si>
  <si>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</si>
  <si>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</si>
  <si>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</si>
  <si>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</si>
  <si>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</si>
  <si>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</si>
  <si>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</si>
  <si>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</si>
  <si>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</si>
  <si>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</si>
  <si>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</si>
  <si>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</si>
  <si>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</si>
  <si>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</si>
  <si>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</si>
  <si>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</si>
  <si>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</si>
  <si>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</si>
  <si>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</si>
  <si>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</si>
  <si>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</si>
  <si>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</si>
  <si>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</si>
  <si>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</si>
  <si>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</si>
  <si>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</si>
  <si>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</si>
  <si>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</si>
  <si>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</si>
  <si>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</si>
  <si>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</si>
  <si>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</si>
  <si>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</si>
  <si>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</si>
  <si>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</si>
  <si>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</si>
  <si>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</si>
  <si>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</si>
  <si>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</si>
  <si>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</si>
  <si>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</si>
  <si>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</si>
  <si>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</si>
  <si>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</si>
  <si>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</si>
  <si>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</si>
  <si>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</si>
  <si>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</si>
  <si>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</si>
  <si>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</si>
  <si>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</si>
  <si>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</si>
  <si>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</si>
  <si>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</si>
  <si>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</si>
  <si>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</si>
  <si>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</si>
  <si>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</si>
  <si>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</si>
  <si>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</si>
  <si>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</si>
  <si>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</si>
  <si>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</si>
  <si>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</si>
  <si>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</si>
  <si>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</si>
  <si>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</si>
  <si>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</si>
  <si>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</si>
  <si>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</si>
  <si>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</si>
  <si>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</si>
  <si>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</si>
  <si>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</si>
  <si>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</si>
  <si>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</si>
  <si>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</si>
  <si>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</si>
  <si>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</si>
  <si>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</si>
  <si>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</si>
  <si>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</si>
  <si>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</si>
  <si>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</si>
  <si>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</si>
  <si>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</si>
  <si>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</si>
  <si>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</si>
  <si>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</si>
  <si>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</si>
  <si>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</si>
  <si>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</si>
  <si>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</si>
  <si>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</si>
  <si>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</si>
  <si>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</si>
  <si>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</si>
  <si>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</si>
  <si>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</si>
  <si>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</si>
  <si>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</si>
  <si>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</si>
  <si>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</si>
  <si>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</si>
  <si>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</si>
  <si>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</si>
  <si>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</si>
  <si>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</si>
  <si>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</si>
  <si>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</si>
  <si>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</si>
  <si>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</si>
  <si>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</si>
  <si>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</si>
  <si>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</si>
  <si>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</si>
  <si>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</si>
  <si>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</si>
  <si>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</si>
  <si>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</si>
  <si>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</si>
  <si>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</si>
  <si>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</si>
  <si>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</si>
  <si>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</si>
  <si>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</si>
  <si>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</si>
  <si>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</si>
  <si>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</si>
  <si>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</si>
  <si>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</si>
  <si>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</si>
  <si>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</si>
  <si>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</si>
  <si>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</si>
  <si>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</si>
  <si>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</si>
  <si>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</si>
  <si>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</si>
  <si>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</si>
  <si>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</si>
  <si>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</si>
  <si>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</si>
  <si>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</si>
  <si>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</si>
  <si>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</si>
  <si>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</si>
  <si>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</si>
  <si>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</si>
  <si>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</si>
  <si>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</si>
  <si>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</si>
  <si>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</si>
  <si>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</si>
  <si>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</si>
  <si>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</si>
  <si>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</si>
  <si>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</si>
  <si>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</si>
  <si>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</si>
  <si>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</si>
  <si>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</si>
  <si>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</si>
  <si>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</si>
  <si>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</si>
  <si>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</si>
  <si>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</si>
  <si>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</si>
  <si>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</si>
  <si>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</si>
  <si>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</si>
  <si>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</si>
  <si>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</si>
  <si>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</si>
  <si>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</si>
  <si>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</si>
  <si>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</si>
  <si>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</si>
  <si>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</si>
  <si>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</si>
  <si>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</si>
  <si>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</si>
  <si>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</si>
  <si>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</si>
  <si>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</si>
  <si>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</si>
  <si>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</si>
  <si>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</si>
  <si>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</si>
  <si>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</si>
  <si>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</si>
  <si>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</si>
  <si>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</si>
  <si>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</si>
  <si>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</si>
  <si>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</si>
  <si>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</si>
  <si>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</si>
  <si>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</si>
  <si>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</si>
  <si>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</si>
  <si>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</si>
  <si>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</si>
  <si>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</si>
  <si>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</si>
  <si>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</si>
  <si>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</si>
  <si>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</si>
  <si>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</si>
  <si>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</si>
  <si>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</si>
  <si>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</si>
  <si>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</si>
  <si>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</si>
  <si>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</si>
  <si>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</si>
  <si>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</si>
  <si>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</si>
  <si>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</si>
  <si>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</si>
  <si>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</si>
  <si>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</si>
  <si>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</si>
  <si>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</si>
  <si>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</si>
  <si>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</si>
  <si>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</si>
  <si>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</si>
  <si>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</si>
  <si>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</si>
  <si>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</si>
  <si>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</si>
  <si>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</si>
  <si>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</si>
  <si>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</si>
  <si>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</si>
  <si>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</si>
  <si>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</si>
  <si>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</si>
  <si>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</si>
  <si>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</si>
  <si>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</si>
  <si>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</si>
  <si>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</si>
  <si>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</si>
  <si>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</si>
  <si>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</si>
  <si>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</si>
  <si>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</si>
  <si>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</si>
  <si>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</si>
  <si>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</si>
  <si>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</si>
  <si>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</si>
  <si>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</si>
  <si>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</si>
  <si>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</si>
  <si>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</si>
  <si>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</si>
  <si>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</si>
  <si>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</si>
  <si>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</si>
  <si>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</si>
  <si>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</si>
  <si>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</si>
  <si>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</si>
  <si>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</si>
  <si>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</si>
  <si>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</si>
  <si>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</si>
  <si>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</si>
  <si>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</si>
  <si>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</si>
  <si>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</si>
  <si>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</si>
  <si>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</si>
  <si>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</si>
  <si>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</si>
  <si>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</si>
  <si>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</si>
  <si>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</si>
  <si>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</si>
  <si>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</si>
  <si>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</si>
  <si>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</si>
  <si>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</si>
  <si>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</si>
  <si>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</si>
  <si>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</si>
  <si>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</si>
  <si>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</si>
  <si>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</si>
  <si>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</si>
  <si>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</si>
  <si>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</si>
  <si>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</si>
  <si>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</si>
  <si>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</si>
  <si>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</si>
  <si>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</si>
  <si>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</si>
  <si>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</si>
  <si>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</si>
  <si>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</si>
  <si>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</si>
  <si>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</si>
  <si>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</si>
  <si>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</si>
  <si>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</si>
  <si>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</si>
  <si>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</si>
  <si>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</si>
  <si>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</si>
  <si>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</si>
  <si>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</si>
  <si>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</si>
  <si>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</si>
  <si>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</si>
  <si>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</si>
  <si>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</si>
  <si>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</si>
  <si>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</si>
  <si>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</si>
  <si>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</si>
  <si>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</si>
  <si>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</si>
  <si>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</si>
  <si>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</si>
  <si>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</si>
  <si>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</si>
  <si>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</si>
  <si>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</si>
  <si>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</si>
  <si>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</si>
  <si>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</si>
  <si>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</si>
  <si>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</si>
  <si>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</si>
  <si>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</si>
  <si>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</si>
  <si>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</si>
  <si>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</si>
  <si>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</si>
  <si>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</si>
  <si>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</si>
  <si>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</si>
  <si>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</si>
  <si>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</si>
  <si>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</si>
  <si>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</si>
  <si>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</si>
  <si>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</si>
  <si>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</si>
  <si>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</si>
  <si>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</si>
  <si>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</si>
  <si>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</si>
  <si>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</si>
  <si>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</si>
  <si>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</si>
  <si>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</si>
  <si>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</si>
  <si>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</si>
  <si>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</si>
  <si>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</si>
  <si>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</si>
  <si>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</si>
  <si>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</si>
  <si>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</si>
  <si>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</si>
  <si>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</si>
  <si>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</si>
  <si>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</si>
  <si>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</si>
  <si>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</si>
  <si>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</si>
  <si>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</si>
  <si>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</si>
  <si>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</si>
  <si>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</si>
  <si>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</si>
  <si>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</si>
  <si>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</si>
  <si>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</si>
  <si>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</si>
  <si>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</si>
  <si>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</si>
  <si>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</si>
  <si>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</si>
  <si>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</si>
  <si>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</si>
  <si>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</si>
  <si>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</si>
  <si>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</si>
  <si>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</si>
  <si>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</si>
  <si>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</si>
  <si>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</si>
  <si>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</si>
  <si>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</si>
  <si>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</si>
  <si>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</si>
  <si>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</si>
  <si>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</si>
  <si>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</si>
  <si>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</si>
  <si>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</si>
  <si>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</si>
  <si>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</si>
  <si>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</si>
  <si>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</si>
  <si>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</si>
  <si>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</si>
  <si>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</si>
  <si>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</si>
  <si>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</si>
  <si>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</si>
  <si>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</si>
  <si>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</si>
  <si>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</si>
  <si>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</si>
  <si>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</si>
  <si>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</si>
  <si>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</si>
  <si>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</si>
  <si>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</si>
  <si>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</si>
  <si>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</si>
  <si>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</si>
  <si>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</si>
  <si>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</si>
  <si>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</si>
  <si>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</si>
  <si>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</si>
  <si>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</si>
  <si>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</si>
  <si>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</si>
  <si>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</si>
  <si>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</si>
  <si>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</si>
  <si>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</si>
  <si>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</si>
  <si>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</si>
  <si>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</si>
  <si>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</si>
  <si>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</si>
  <si>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</si>
  <si>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</si>
  <si>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</si>
  <si>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</si>
  <si>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</si>
  <si>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</si>
  <si>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</si>
  <si>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</si>
  <si>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</si>
  <si>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</si>
  <si>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</si>
  <si>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</si>
  <si>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</si>
  <si>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</si>
  <si>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</si>
  <si>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</si>
  <si>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</si>
  <si>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</si>
  <si>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</si>
  <si>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</si>
  <si>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</si>
  <si>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</si>
  <si>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</si>
  <si>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</si>
  <si>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</si>
  <si>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</si>
  <si>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</si>
  <si>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</si>
  <si>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</si>
  <si>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</si>
  <si>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</si>
  <si>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</si>
  <si>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</si>
  <si>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</si>
  <si>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</si>
  <si>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</si>
  <si>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</si>
  <si>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</si>
  <si>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</si>
  <si>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</si>
  <si>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</si>
  <si>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</si>
  <si>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</si>
  <si>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</si>
  <si>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</si>
  <si>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</si>
  <si>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</si>
  <si>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</si>
  <si>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</si>
  <si>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</si>
  <si>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</si>
  <si>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</si>
  <si>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</si>
  <si>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</si>
  <si>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</si>
  <si>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</si>
  <si>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</si>
  <si>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</si>
  <si>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</si>
  <si>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</si>
  <si>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</si>
  <si>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</si>
  <si>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</si>
  <si>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</si>
  <si>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</si>
  <si>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</si>
  <si>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</si>
  <si>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</si>
  <si>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</si>
  <si>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</si>
  <si>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</si>
  <si>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</si>
  <si>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</si>
  <si>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</si>
  <si>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</si>
  <si>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</si>
  <si>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</si>
  <si>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</si>
  <si>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</si>
  <si>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</si>
  <si>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</si>
  <si>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</si>
  <si>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</si>
  <si>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</si>
  <si>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</si>
  <si>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</si>
  <si>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</si>
  <si>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</si>
  <si>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</si>
  <si>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</si>
  <si>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</si>
  <si>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</si>
  <si>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</si>
  <si>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</si>
  <si>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</si>
  <si>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</si>
  <si>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</si>
  <si>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</si>
  <si>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</si>
  <si>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</si>
  <si>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</si>
  <si>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</si>
  <si>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</si>
  <si>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</si>
  <si>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</si>
  <si>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</si>
  <si>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</si>
  <si>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</si>
  <si>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</si>
  <si>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</si>
  <si>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</si>
  <si>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</si>
  <si>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</si>
  <si>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</si>
  <si>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</si>
  <si>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</si>
  <si>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</si>
  <si>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</si>
  <si>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</si>
  <si>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</si>
  <si>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</si>
  <si>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</si>
  <si>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</si>
  <si>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</si>
  <si>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</si>
  <si>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</si>
  <si>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</si>
  <si>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</si>
  <si>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</si>
  <si>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</si>
  <si>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</si>
  <si>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</si>
  <si>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</si>
  <si>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</si>
  <si>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</si>
  <si>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</si>
  <si>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</si>
  <si>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</si>
  <si>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</si>
  <si>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</si>
  <si>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</si>
  <si>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</si>
  <si>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</si>
  <si>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</si>
  <si>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</si>
  <si>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</si>
  <si>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</si>
  <si>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</si>
  <si>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</si>
  <si>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</si>
  <si>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</si>
  <si>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</si>
  <si>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</si>
  <si>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</si>
  <si>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</si>
  <si>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</si>
  <si>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</si>
  <si>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</si>
  <si>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</si>
  <si>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</si>
  <si>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</si>
  <si>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</si>
  <si>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</si>
  <si>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</si>
  <si>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</si>
  <si>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</si>
  <si>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</si>
  <si>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</si>
  <si>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</si>
  <si>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</si>
  <si>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</si>
  <si>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</si>
  <si>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</si>
  <si>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</si>
  <si>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</si>
  <si>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</si>
  <si>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</si>
  <si>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</si>
  <si>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</si>
  <si>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</si>
  <si>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</si>
  <si>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</si>
  <si>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</si>
  <si>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</si>
  <si>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</si>
  <si>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</si>
  <si>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</si>
  <si>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</si>
  <si>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</si>
  <si>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</si>
  <si>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</si>
  <si>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</si>
  <si>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</si>
  <si>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</si>
  <si>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</si>
  <si>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</si>
  <si>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</si>
  <si>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</si>
  <si>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</si>
  <si>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</si>
  <si>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</si>
  <si>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</si>
  <si>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</si>
  <si>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</si>
  <si>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</si>
  <si>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</si>
  <si>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</si>
  <si>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</si>
  <si>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</si>
  <si>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</si>
  <si>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</si>
  <si>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</si>
  <si>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</si>
  <si>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</si>
  <si>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</si>
  <si>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</si>
  <si>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</si>
  <si>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</si>
  <si>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</si>
  <si>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</si>
  <si>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</si>
  <si>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</si>
  <si>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</si>
  <si>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</si>
  <si>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</si>
  <si>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</si>
  <si>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</si>
  <si>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</si>
  <si>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</si>
  <si>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</si>
  <si>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</si>
  <si>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</si>
  <si>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</si>
  <si>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</si>
  <si>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</si>
  <si>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</si>
  <si>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</si>
  <si>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</si>
  <si>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</si>
  <si>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</si>
  <si>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</si>
  <si>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</si>
  <si>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</si>
  <si>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</si>
  <si>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</si>
  <si>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</si>
  <si>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</si>
  <si>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</si>
  <si>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</si>
  <si>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</si>
  <si>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</si>
  <si>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</si>
  <si>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</si>
  <si>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</si>
  <si>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</si>
  <si>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</si>
  <si>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</si>
  <si>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</si>
  <si>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</si>
  <si>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</si>
  <si>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</si>
  <si>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</si>
  <si>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</si>
  <si>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</si>
  <si>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</si>
  <si>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</si>
  <si>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</si>
  <si>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</si>
  <si>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</si>
  <si>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</si>
  <si>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</si>
  <si>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</si>
  <si>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</si>
  <si>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</si>
  <si>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</si>
  <si>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</si>
  <si>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</si>
  <si>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</si>
  <si>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</si>
  <si>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</si>
  <si>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</si>
  <si>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</si>
  <si>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</si>
  <si>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</si>
  <si>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</si>
  <si>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</si>
  <si>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</si>
  <si>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</si>
  <si>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</si>
  <si>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</si>
  <si>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</si>
  <si>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</si>
  <si>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</si>
  <si>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</si>
  <si>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</si>
  <si>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</si>
  <si>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</si>
  <si>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</si>
  <si>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</si>
  <si>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</si>
  <si>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</si>
  <si>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</si>
  <si>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</si>
  <si>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</si>
  <si>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</si>
  <si>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</si>
  <si>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</si>
  <si>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</si>
  <si>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</si>
  <si>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</si>
  <si>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</si>
  <si>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</si>
  <si>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</si>
  <si>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</si>
  <si>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</si>
  <si>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</si>
  <si>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</si>
  <si>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</si>
  <si>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</si>
  <si>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</si>
  <si>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</si>
  <si>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</si>
  <si>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</si>
  <si>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</si>
  <si>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</si>
  <si>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</si>
  <si>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</si>
  <si>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</si>
  <si>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</si>
  <si>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</si>
  <si>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</si>
  <si>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</si>
  <si>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</si>
  <si>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</si>
  <si>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</si>
  <si>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</si>
  <si>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</si>
  <si>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</si>
  <si>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</si>
  <si>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</si>
  <si>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</si>
  <si>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</si>
  <si>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</si>
  <si>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</si>
  <si>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</si>
  <si>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</si>
  <si>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</si>
  <si>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</si>
  <si>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</si>
  <si>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</si>
  <si>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</si>
  <si>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</si>
  <si>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</si>
  <si>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</si>
  <si>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</si>
  <si>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</si>
  <si>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</si>
  <si>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</si>
  <si>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</si>
  <si>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</si>
  <si>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</si>
  <si>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</si>
  <si>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</si>
  <si>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</si>
  <si>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</si>
  <si>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</si>
  <si>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</si>
  <si>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</si>
  <si>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</si>
  <si>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</si>
  <si>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</si>
  <si>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</si>
  <si>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</si>
  <si>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</si>
  <si>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</si>
  <si>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</si>
  <si>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</si>
  <si>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</si>
  <si>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</si>
  <si>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</si>
  <si>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</si>
  <si>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</si>
  <si>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</si>
  <si>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</si>
  <si>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</si>
  <si>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</si>
  <si>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</si>
  <si>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</si>
  <si>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</si>
  <si>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</si>
  <si>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</si>
  <si>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</si>
  <si>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</si>
  <si>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</si>
  <si>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</si>
  <si>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</si>
  <si>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</si>
  <si>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</si>
  <si>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</si>
  <si>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</si>
  <si>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</si>
  <si>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</si>
  <si>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</si>
  <si>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</si>
  <si>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</si>
  <si>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</si>
  <si>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</si>
  <si>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</si>
  <si>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</si>
  <si>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</si>
  <si>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</si>
  <si>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</si>
  <si>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</si>
  <si>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</si>
  <si>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</si>
  <si>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</si>
  <si>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</si>
  <si>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</si>
  <si>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</si>
  <si>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</si>
  <si>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</si>
  <si>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</si>
  <si>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</si>
  <si>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</si>
  <si>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</si>
  <si>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</si>
  <si>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</si>
  <si>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</si>
  <si>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</si>
  <si>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</si>
  <si>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</si>
  <si>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</si>
  <si>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</si>
  <si>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</si>
  <si>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</si>
  <si>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</si>
  <si>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</si>
  <si>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</si>
  <si>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</si>
  <si>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</si>
  <si>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</si>
  <si>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</si>
  <si>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</si>
  <si>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</si>
  <si>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</si>
  <si>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</si>
  <si>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</si>
  <si>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</si>
  <si>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</si>
  <si>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</si>
  <si>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</si>
  <si>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</si>
  <si>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</si>
  <si>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</si>
  <si>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</si>
  <si>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</si>
  <si>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</si>
  <si>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</si>
  <si>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</si>
  <si>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</si>
  <si>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</si>
  <si>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</si>
  <si>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</si>
  <si>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</si>
  <si>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</si>
  <si>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</si>
  <si>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</si>
  <si>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</si>
  <si>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</si>
  <si>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</si>
  <si>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</si>
  <si>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</si>
  <si>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</si>
  <si>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</si>
  <si>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</si>
  <si>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</si>
  <si>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</si>
  <si>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</si>
  <si>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</si>
  <si>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</si>
  <si>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</si>
  <si>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</si>
  <si>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</si>
  <si>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</si>
  <si>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</si>
  <si>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</si>
  <si>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</si>
  <si>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</si>
  <si>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</si>
  <si>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</si>
  <si>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</si>
  <si>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</si>
  <si>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</si>
  <si>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</si>
  <si>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</si>
  <si>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</si>
  <si>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</si>
  <si>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</si>
  <si>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</si>
  <si>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</si>
  <si>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</si>
  <si>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</si>
  <si>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</si>
  <si>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</si>
  <si>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</si>
  <si>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</si>
  <si>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</si>
  <si>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</si>
  <si>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</si>
  <si>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</si>
  <si>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</si>
  <si>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</si>
  <si>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</si>
  <si>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</si>
  <si>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</si>
  <si>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</si>
  <si>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</si>
  <si>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</si>
  <si>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</si>
  <si>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</si>
  <si>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</si>
  <si>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</si>
  <si>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</si>
  <si>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</si>
  <si>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</si>
  <si>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</si>
  <si>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</si>
  <si>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</si>
  <si>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</si>
  <si>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</si>
  <si>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</si>
  <si>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</si>
  <si>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</si>
  <si>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</si>
  <si>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</si>
  <si>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</si>
  <si>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</si>
  <si>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</si>
  <si>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</si>
  <si>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</si>
  <si>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</si>
  <si>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</si>
  <si>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</si>
  <si>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</si>
  <si>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</si>
  <si>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</si>
  <si>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</si>
  <si>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</si>
  <si>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</si>
  <si>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</si>
  <si>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</si>
  <si>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</si>
  <si>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</si>
  <si>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</si>
  <si>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</si>
  <si>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</si>
  <si>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</si>
  <si>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</si>
  <si>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</si>
  <si>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</si>
  <si>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</si>
  <si>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</si>
  <si>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</si>
  <si>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</si>
  <si>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</si>
  <si>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</si>
  <si>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</si>
  <si>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</si>
  <si>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</si>
  <si>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</si>
  <si>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</si>
  <si>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</si>
  <si>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</si>
  <si>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</si>
  <si>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</si>
  <si>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</si>
  <si>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</si>
  <si>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</si>
  <si>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</si>
  <si>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</si>
  <si>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</si>
  <si>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</si>
  <si>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</si>
  <si>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</si>
  <si>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</si>
  <si>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</si>
  <si>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</si>
  <si>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</si>
  <si>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</si>
  <si>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</si>
  <si>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</si>
  <si>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</si>
  <si>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</si>
  <si>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</si>
  <si>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</si>
  <si>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</si>
  <si>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</si>
  <si>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</si>
  <si>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</si>
  <si>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</si>
  <si>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</si>
  <si>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</si>
  <si>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</si>
  <si>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</si>
  <si>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</si>
  <si>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</si>
  <si>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</si>
  <si>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</si>
  <si>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</si>
  <si>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</si>
  <si>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</si>
  <si>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</si>
  <si>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</si>
  <si>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</si>
  <si>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</si>
  <si>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</si>
  <si>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</si>
  <si>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</si>
  <si>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</si>
  <si>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</si>
  <si>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</si>
  <si>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</si>
  <si>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</si>
  <si>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</si>
  <si>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</si>
  <si>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</si>
  <si>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</si>
  <si>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</si>
  <si>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</si>
  <si>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</si>
  <si>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</si>
  <si>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</si>
  <si>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</si>
  <si>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</si>
  <si>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</si>
  <si>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</si>
  <si>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</si>
  <si>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</si>
  <si>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</si>
  <si>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</si>
  <si>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</si>
  <si>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</si>
  <si>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</si>
  <si>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</si>
  <si>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</si>
  <si>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</si>
  <si>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</si>
  <si>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</si>
  <si>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</si>
  <si>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</si>
  <si>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</si>
  <si>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</si>
  <si>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</si>
  <si>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</si>
  <si>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</si>
  <si>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</si>
  <si>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</si>
  <si>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</si>
  <si>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</si>
  <si>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</si>
  <si>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</si>
  <si>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</si>
  <si>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</si>
  <si>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</si>
  <si>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</si>
  <si>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</si>
  <si>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</si>
  <si>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</si>
  <si>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</si>
  <si>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</si>
  <si>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</si>
  <si>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</si>
  <si>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</si>
  <si>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</si>
  <si>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</si>
  <si>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</si>
  <si>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</si>
  <si>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</si>
  <si>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</si>
  <si>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</si>
  <si>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</si>
  <si>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</si>
  <si>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</si>
  <si>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</si>
  <si>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</si>
  <si>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</si>
  <si>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</si>
  <si>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</si>
  <si>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</si>
  <si>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</si>
  <si>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</si>
  <si>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</si>
  <si>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</si>
  <si>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</si>
  <si>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</si>
  <si>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</si>
  <si>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</si>
  <si>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</si>
  <si>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</si>
  <si>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</si>
  <si>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</si>
  <si>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</si>
  <si>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</si>
  <si>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</si>
  <si>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</si>
  <si>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</si>
  <si>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</si>
  <si>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</si>
  <si>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</si>
  <si>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</si>
  <si>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</si>
  <si>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</si>
  <si>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</si>
  <si>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</si>
  <si>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</si>
  <si>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</si>
  <si>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</si>
  <si>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</si>
  <si>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</si>
  <si>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</si>
  <si>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</si>
  <si>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</si>
  <si>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</si>
  <si>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</si>
  <si>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</si>
  <si>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</si>
  <si>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</si>
  <si>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</si>
  <si>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</si>
  <si>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</si>
  <si>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</si>
  <si>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</si>
  <si>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</si>
  <si>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</si>
  <si>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</si>
  <si>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</si>
  <si>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</si>
  <si>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</si>
  <si>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</si>
  <si>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</si>
  <si>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</si>
  <si>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</si>
  <si>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</si>
  <si>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</si>
  <si>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</si>
  <si>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</si>
  <si>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</si>
  <si>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</si>
  <si>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</si>
  <si>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</si>
  <si>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</si>
  <si>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</si>
  <si>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</si>
  <si>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</si>
  <si>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</si>
  <si>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</si>
  <si>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</si>
  <si>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</si>
  <si>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</si>
  <si>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</si>
  <si>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</si>
  <si>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</si>
  <si>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</si>
  <si>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</si>
  <si>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</si>
  <si>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</si>
  <si>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</si>
  <si>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</si>
  <si>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</si>
  <si>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</si>
  <si>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</si>
  <si>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</si>
  <si>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</si>
  <si>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</si>
  <si>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</si>
  <si>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</si>
  <si>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</si>
  <si>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</si>
  <si>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</si>
  <si>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</si>
  <si>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</si>
  <si>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</si>
  <si>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</si>
  <si>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</si>
  <si>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</si>
  <si>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</si>
  <si>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</si>
  <si>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</si>
  <si>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</si>
  <si>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</si>
  <si>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</si>
  <si>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</si>
  <si>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</si>
  <si>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</si>
  <si>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</si>
  <si>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</si>
  <si>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</si>
  <si>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</si>
  <si>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</si>
  <si>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</si>
  <si>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</si>
  <si>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</si>
  <si>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</si>
  <si>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</si>
  <si>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</si>
  <si>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</si>
  <si>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</si>
  <si>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</si>
  <si>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</si>
  <si>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</si>
  <si>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</si>
  <si>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</si>
  <si>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</si>
  <si>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</si>
  <si>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</si>
  <si>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</si>
  <si>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</si>
  <si>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</si>
  <si>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</si>
  <si>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</si>
  <si>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</si>
  <si>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</si>
  <si>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</si>
  <si>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</si>
  <si>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</si>
  <si>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</si>
  <si>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</si>
  <si>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</si>
  <si>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</si>
  <si>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</si>
  <si>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</si>
  <si>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</si>
  <si>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</si>
  <si>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</si>
  <si>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</si>
  <si>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</si>
  <si>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</si>
  <si>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</si>
  <si>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</si>
  <si>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</si>
  <si>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</si>
  <si>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</si>
  <si>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</si>
  <si>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</si>
  <si>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</si>
  <si>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</si>
  <si>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</si>
  <si>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</si>
  <si>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</si>
  <si>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</si>
  <si>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</si>
  <si>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</si>
  <si>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</si>
  <si>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</si>
  <si>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</si>
  <si>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</si>
  <si>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</si>
  <si>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</si>
  <si>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</si>
  <si>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</si>
  <si>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</si>
  <si>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</si>
  <si>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</si>
  <si>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</si>
  <si>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</si>
  <si>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</si>
  <si>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</si>
  <si>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</si>
  <si>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</si>
  <si>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</si>
  <si>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</si>
  <si>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</si>
  <si>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</si>
  <si>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</si>
  <si>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</si>
  <si>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</si>
  <si>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</si>
  <si>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</si>
  <si>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</si>
  <si>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</si>
  <si>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</si>
  <si>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</si>
  <si>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</si>
  <si>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</si>
  <si>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</si>
  <si>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</si>
  <si>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</si>
  <si>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</si>
  <si>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</si>
  <si>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</si>
  <si>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</si>
  <si>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</si>
  <si>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</si>
  <si>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</si>
  <si>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</si>
  <si>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</si>
  <si>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</si>
  <si>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</si>
  <si>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</si>
  <si>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</si>
  <si>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</si>
  <si>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</si>
  <si>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</si>
  <si>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</si>
  <si>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</si>
  <si>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</si>
  <si>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</si>
  <si>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</si>
  <si>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</si>
  <si>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</si>
  <si>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</si>
  <si>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</si>
  <si>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</si>
  <si>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</si>
  <si>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</si>
  <si>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</si>
  <si>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</si>
  <si>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</si>
  <si>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</si>
  <si>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</si>
  <si>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</si>
  <si>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</si>
  <si>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</si>
  <si>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</si>
  <si>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</si>
  <si>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</si>
  <si>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</si>
  <si>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</si>
  <si>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</si>
  <si>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</si>
  <si>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</si>
  <si>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</si>
  <si>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</si>
  <si>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</si>
  <si>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</si>
  <si>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</si>
  <si>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</si>
  <si>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</si>
  <si>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</si>
  <si>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</si>
  <si>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</si>
  <si>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</si>
  <si>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</si>
  <si>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</si>
  <si>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</si>
  <si>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</si>
  <si>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</si>
  <si>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</si>
  <si>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</si>
  <si>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</si>
  <si>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</si>
  <si>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</si>
  <si>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</si>
  <si>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</si>
  <si>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</si>
  <si>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</si>
  <si>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</si>
  <si>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</si>
  <si>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</si>
  <si>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</si>
  <si>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</si>
  <si>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</si>
  <si>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</si>
  <si>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</si>
  <si>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</si>
  <si>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</si>
  <si>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</si>
  <si>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</si>
  <si>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</si>
  <si>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</si>
  <si>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</si>
  <si>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</si>
  <si>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</si>
  <si>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</si>
  <si>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</si>
  <si>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</si>
  <si>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</si>
  <si>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</si>
  <si>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</si>
  <si>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</si>
  <si>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</si>
  <si>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</si>
  <si>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</si>
  <si>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</si>
  <si>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</si>
  <si>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</si>
  <si>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</si>
  <si>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</si>
  <si>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</si>
  <si>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</si>
  <si>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</si>
  <si>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</si>
  <si>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</si>
  <si>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</si>
  <si>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</si>
  <si>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</si>
  <si>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</si>
  <si>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</si>
  <si>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</si>
  <si>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</si>
  <si>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</si>
  <si>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</si>
  <si>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</si>
  <si>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</si>
  <si>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</si>
  <si>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</si>
  <si>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</si>
  <si>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</si>
  <si>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</si>
  <si>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</si>
  <si>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</si>
  <si>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</si>
  <si>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</si>
  <si>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</si>
  <si>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</si>
  <si>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</si>
  <si>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</si>
  <si>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</si>
  <si>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</si>
  <si>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</si>
  <si>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</si>
  <si>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</si>
  <si>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</si>
  <si>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</si>
  <si>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</si>
  <si>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</si>
  <si>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</si>
  <si>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</si>
  <si>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</si>
  <si>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</si>
  <si>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</si>
  <si>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</si>
  <si>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</si>
  <si>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</si>
  <si>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</si>
  <si>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</si>
  <si>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</si>
  <si>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</si>
  <si>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</si>
  <si>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</si>
  <si>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</si>
  <si>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</si>
  <si>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</si>
  <si>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</si>
  <si>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</si>
  <si>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</si>
  <si>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</si>
  <si>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</si>
  <si>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</si>
  <si>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</si>
  <si>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</si>
  <si>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</si>
  <si>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</si>
  <si>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</si>
  <si>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</si>
  <si>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</si>
  <si>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</si>
  <si>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</si>
  <si>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</si>
  <si>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</si>
  <si>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</si>
  <si>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</si>
  <si>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</si>
  <si>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</si>
  <si>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</si>
  <si>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</si>
  <si>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</si>
  <si>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</si>
  <si>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</si>
  <si>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</si>
  <si>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</si>
  <si>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</si>
  <si>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</si>
  <si>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</si>
  <si>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</si>
  <si>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</si>
  <si>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</si>
  <si>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</si>
  <si>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</si>
  <si>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</si>
  <si>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</si>
  <si>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</si>
  <si>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</si>
  <si>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</si>
  <si>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</si>
  <si>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</si>
  <si>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</si>
  <si>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</si>
  <si>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</si>
  <si>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</si>
  <si>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</si>
  <si>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</si>
  <si>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</si>
  <si>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</si>
  <si>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</si>
  <si>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</si>
  <si>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</si>
  <si>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</si>
  <si>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</si>
  <si>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</si>
  <si>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</si>
  <si>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</si>
  <si>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</si>
  <si>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</si>
  <si>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</si>
  <si>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</si>
  <si>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</si>
  <si>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</si>
  <si>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</si>
  <si>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</si>
  <si>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</si>
  <si>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</si>
  <si>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</si>
  <si>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</si>
  <si>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</si>
  <si>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</si>
  <si>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</si>
  <si>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</si>
  <si>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</si>
  <si>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</si>
  <si>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</si>
  <si>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</si>
  <si>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</si>
  <si>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</si>
  <si>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</si>
  <si>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</si>
  <si>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</si>
  <si>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</si>
  <si>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</si>
  <si>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</si>
  <si>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</si>
  <si>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</si>
  <si>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</si>
  <si>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</si>
  <si>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</si>
  <si>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</si>
  <si>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</si>
  <si>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</si>
  <si>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</si>
  <si>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</si>
  <si>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</si>
  <si>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</si>
  <si>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</si>
  <si>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</si>
  <si>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</si>
  <si>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</si>
  <si>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</si>
  <si>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</si>
  <si>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</si>
  <si>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</si>
  <si>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</si>
  <si>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</si>
  <si>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</si>
  <si>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</si>
  <si>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</si>
  <si>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</si>
  <si>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</si>
  <si>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</si>
  <si>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</si>
  <si>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</si>
  <si>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</si>
  <si>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</si>
  <si>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</si>
  <si>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</si>
  <si>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</si>
  <si>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</si>
  <si>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</si>
  <si>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</si>
  <si>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</si>
  <si>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</si>
  <si>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</si>
  <si>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</si>
  <si>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</si>
  <si>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</si>
  <si>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</si>
  <si>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</si>
  <si>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</si>
  <si>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</si>
  <si>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</si>
  <si>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</si>
  <si>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</si>
  <si>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</si>
  <si>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</si>
  <si>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</si>
  <si>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</si>
  <si>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</si>
  <si>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</si>
  <si>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</si>
  <si>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</si>
  <si>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</si>
  <si>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</si>
  <si>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</si>
  <si>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</si>
  <si>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</si>
  <si>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</si>
  <si>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</si>
  <si>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</si>
  <si>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</si>
  <si>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</si>
  <si>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</si>
  <si>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</si>
  <si>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</si>
  <si>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</si>
  <si>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</si>
  <si>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</si>
  <si>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</si>
  <si>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</si>
  <si>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</si>
  <si>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</si>
  <si>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</si>
  <si>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</si>
  <si>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</si>
  <si>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</si>
  <si>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</si>
  <si>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</si>
  <si>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</si>
  <si>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</si>
  <si>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</si>
  <si>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</si>
  <si>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</si>
  <si>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</si>
  <si>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</si>
  <si>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</si>
  <si>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</si>
  <si>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</si>
  <si>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</si>
  <si>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</si>
  <si>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</si>
  <si>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</si>
  <si>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</si>
  <si>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</si>
  <si>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</si>
  <si>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</si>
  <si>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</si>
  <si>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</si>
  <si>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</si>
  <si>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</si>
  <si>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</si>
  <si>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</si>
  <si>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</si>
  <si>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</si>
  <si>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</si>
  <si>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</si>
  <si>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</si>
  <si>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</si>
  <si>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</si>
  <si>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</si>
  <si>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</si>
  <si>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</si>
  <si>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</si>
  <si>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</si>
  <si>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</si>
  <si>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</si>
  <si>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</si>
  <si>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</si>
  <si>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</si>
  <si>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</si>
  <si>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</si>
  <si>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</si>
  <si>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</si>
  <si>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</si>
  <si>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</si>
  <si>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</si>
  <si>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</si>
  <si>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</si>
  <si>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</si>
  <si>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</si>
  <si>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</si>
  <si>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</si>
  <si>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</si>
  <si>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</si>
  <si>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</si>
  <si>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</si>
  <si>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</si>
  <si>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</si>
  <si>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</si>
  <si>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</si>
  <si>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</si>
  <si>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</si>
  <si>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</si>
  <si>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</si>
  <si>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</si>
  <si>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</si>
  <si>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</si>
  <si>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</si>
  <si>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</si>
  <si>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</si>
  <si>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</si>
  <si>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</si>
  <si>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</si>
  <si>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</si>
  <si>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</si>
  <si>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</si>
  <si>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</si>
  <si>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</si>
  <si>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</si>
  <si>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</si>
  <si>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</si>
  <si>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</si>
  <si>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</si>
  <si>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</si>
  <si>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</si>
  <si>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</si>
  <si>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</si>
  <si>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</si>
  <si>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</si>
  <si>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</si>
  <si>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</si>
  <si>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</si>
  <si>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</si>
  <si>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</si>
  <si>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</si>
  <si>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</si>
  <si>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</si>
  <si>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</si>
  <si>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</si>
  <si>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</si>
  <si>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</si>
  <si>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</si>
  <si>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</si>
  <si>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</si>
  <si>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</si>
  <si>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</si>
  <si>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</si>
  <si>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</si>
  <si>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</si>
  <si>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</si>
  <si>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</si>
  <si>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</si>
  <si>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</si>
  <si>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</si>
  <si>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</si>
  <si>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</si>
  <si>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</si>
  <si>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</si>
  <si>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</si>
  <si>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</si>
  <si>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</si>
  <si>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</si>
  <si>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</si>
  <si>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</si>
  <si>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</si>
  <si>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</si>
  <si>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</si>
  <si>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</si>
  <si>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</si>
  <si>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</si>
  <si>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</si>
  <si>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</si>
  <si>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</si>
  <si>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</si>
  <si>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</si>
  <si>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</si>
  <si>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</si>
  <si>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</si>
  <si>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</si>
  <si>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</si>
  <si>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</si>
  <si>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</si>
  <si>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</si>
  <si>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</si>
  <si>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</si>
  <si>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</si>
  <si>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</si>
  <si>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</si>
  <si>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</si>
  <si>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</si>
  <si>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</si>
  <si>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</si>
  <si>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</si>
  <si>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</si>
  <si>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</si>
  <si>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</si>
  <si>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</si>
  <si>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</si>
  <si>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</si>
  <si>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</si>
  <si>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</si>
  <si>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</si>
  <si>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</si>
  <si>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</si>
  <si>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</si>
  <si>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</si>
  <si>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</si>
  <si>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</si>
  <si>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</si>
  <si>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</si>
  <si>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</si>
  <si>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</si>
  <si>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</si>
  <si>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</si>
  <si>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</si>
  <si>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</si>
  <si>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</si>
  <si>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</si>
  <si>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</si>
  <si>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</si>
  <si>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</si>
  <si>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</si>
  <si>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</si>
  <si>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</si>
  <si>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</si>
  <si>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</si>
  <si>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</si>
  <si>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</si>
  <si>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</si>
  <si>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</si>
  <si>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</si>
  <si>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</si>
  <si>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</si>
  <si>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</si>
  <si>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</si>
  <si>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</si>
  <si>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</si>
  <si>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</si>
  <si>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</si>
  <si>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</si>
  <si>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</si>
  <si>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</si>
  <si>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</si>
  <si>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</si>
  <si>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</si>
  <si>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</si>
  <si>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</si>
  <si>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</si>
  <si>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</si>
  <si>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</si>
  <si>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</si>
  <si>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</si>
  <si>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</si>
  <si>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</si>
  <si>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</si>
  <si>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</si>
  <si>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</si>
  <si>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</si>
  <si>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</si>
  <si>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</si>
  <si>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</si>
  <si>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</si>
  <si>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</si>
  <si>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</si>
  <si>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</si>
  <si>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</si>
  <si>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</si>
  <si>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</si>
  <si>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</si>
  <si>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</si>
  <si>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</si>
  <si>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</si>
  <si>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</si>
  <si>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</si>
  <si>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</si>
  <si>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</si>
  <si>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</si>
  <si>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</si>
  <si>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</si>
  <si>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</si>
  <si>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</si>
  <si>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</si>
  <si>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</si>
  <si>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</si>
  <si>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</si>
  <si>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</si>
  <si>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</si>
  <si>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</si>
  <si>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</si>
  <si>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</si>
  <si>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</si>
  <si>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</si>
  <si>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</si>
  <si>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</si>
  <si>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</si>
  <si>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</si>
  <si>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</si>
  <si>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</si>
  <si>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</si>
  <si>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</si>
  <si>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</si>
  <si>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</si>
  <si>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</si>
  <si>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</si>
  <si>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</si>
  <si>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</si>
  <si>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</si>
  <si>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</si>
  <si>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</si>
  <si>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</si>
  <si>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</si>
  <si>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</si>
  <si>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</si>
  <si>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</si>
  <si>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</si>
  <si>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</si>
  <si>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</si>
  <si>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</si>
  <si>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</si>
  <si>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</si>
  <si>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</si>
  <si>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</si>
  <si>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</si>
  <si>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</si>
  <si>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</si>
  <si>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</si>
  <si>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</si>
  <si>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</si>
  <si>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</si>
  <si>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</si>
  <si>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</si>
  <si>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</si>
  <si>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</si>
  <si>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</si>
  <si>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</si>
  <si>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</si>
  <si>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</si>
  <si>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</si>
  <si>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</si>
  <si>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</si>
  <si>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</si>
  <si>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</si>
  <si>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</si>
  <si>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</si>
  <si>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</si>
  <si>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</si>
  <si>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</si>
  <si>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</si>
  <si>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</si>
  <si>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</si>
  <si>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</si>
  <si>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</si>
  <si>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</si>
  <si>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</si>
  <si>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</si>
  <si>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</si>
  <si>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</si>
  <si>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</si>
  <si>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</si>
  <si>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</si>
  <si>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</si>
  <si>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</si>
  <si>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</si>
  <si>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</si>
  <si>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</si>
  <si>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</si>
  <si>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</si>
  <si>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</si>
  <si>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</si>
  <si>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</si>
  <si>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</si>
  <si>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</si>
  <si>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</si>
  <si>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</si>
  <si>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</si>
  <si>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</si>
  <si>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</si>
  <si>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</si>
  <si>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</si>
  <si>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</si>
  <si>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</si>
  <si>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</si>
  <si>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</si>
  <si>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</si>
  <si>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</si>
  <si>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</si>
  <si>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</si>
  <si>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</si>
  <si>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</si>
  <si>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</si>
  <si>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</si>
  <si>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</si>
  <si>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</si>
  <si>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</si>
  <si>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</si>
  <si>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</si>
  <si>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</si>
  <si>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</si>
  <si>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</si>
  <si>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</si>
  <si>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</si>
  <si>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</si>
  <si>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</si>
  <si>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</si>
  <si>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</si>
  <si>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</si>
  <si>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</si>
  <si>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</si>
  <si>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</si>
  <si>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</si>
  <si>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</si>
  <si>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</si>
  <si>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</si>
  <si>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</si>
  <si>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</si>
  <si>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</si>
  <si>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</si>
  <si>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</si>
  <si>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</si>
  <si>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</si>
  <si>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</si>
  <si>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</si>
  <si>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</si>
  <si>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</si>
  <si>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</si>
  <si>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</si>
  <si>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</si>
  <si>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</si>
  <si>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</si>
  <si>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</si>
  <si>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</si>
  <si>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</si>
  <si>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</si>
  <si>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</si>
  <si>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</si>
  <si>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</si>
  <si>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</si>
  <si>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</si>
  <si>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</si>
  <si>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</si>
  <si>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</si>
  <si>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</si>
  <si>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</si>
  <si>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</si>
  <si>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</si>
  <si>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</si>
  <si>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</si>
  <si>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</si>
  <si>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</si>
  <si>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</si>
  <si>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</si>
  <si>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</si>
  <si>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</si>
  <si>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</si>
  <si>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</si>
  <si>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</si>
  <si>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</si>
  <si>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</si>
  <si>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</si>
  <si>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</si>
  <si>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</si>
  <si>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</si>
  <si>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</si>
  <si>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</si>
  <si>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</si>
  <si>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</si>
  <si>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</si>
  <si>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</si>
  <si>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</si>
  <si>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</si>
  <si>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</si>
  <si>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</si>
  <si>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</si>
  <si>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</si>
  <si>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</si>
  <si>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</si>
  <si>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</si>
  <si>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</si>
  <si>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</si>
  <si>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</si>
  <si>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</si>
  <si>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</si>
  <si>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</si>
  <si>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</si>
  <si>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</si>
  <si>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</si>
  <si>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</si>
  <si>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</si>
  <si>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</si>
  <si>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</si>
  <si>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</si>
  <si>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</si>
  <si>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</si>
  <si>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</si>
  <si>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</si>
  <si>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</si>
  <si>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</si>
  <si>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</si>
  <si>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</si>
  <si>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</si>
  <si>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</si>
  <si>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</si>
  <si>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</si>
  <si>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</si>
  <si>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</si>
  <si>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</si>
  <si>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</si>
  <si>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</si>
  <si>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</si>
  <si>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</si>
  <si>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</si>
  <si>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</si>
  <si>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</si>
  <si>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</si>
  <si>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</si>
  <si>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</si>
  <si>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</si>
  <si>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</si>
  <si>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</si>
  <si>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</si>
  <si>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</si>
  <si>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</si>
  <si>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</si>
  <si>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</si>
  <si>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</si>
  <si>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</si>
  <si>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</si>
  <si>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</si>
  <si>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</si>
  <si>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</si>
  <si>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</si>
  <si>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</si>
  <si>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</si>
  <si>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</si>
  <si>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</si>
  <si>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</si>
  <si>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</si>
  <si>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</si>
  <si>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</si>
  <si>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</si>
  <si>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</si>
  <si>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</si>
  <si>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</si>
  <si>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</si>
  <si>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</si>
  <si>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</si>
  <si>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</si>
  <si>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</si>
  <si>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</si>
  <si>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</si>
  <si>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</si>
  <si>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</si>
  <si>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</si>
  <si>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</si>
  <si>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</si>
  <si>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</si>
  <si>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</si>
  <si>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</si>
  <si>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</si>
  <si>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</si>
  <si>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</si>
  <si>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</si>
  <si>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</si>
  <si>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</si>
  <si>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</si>
  <si>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</si>
  <si>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</si>
  <si>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</si>
  <si>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</si>
  <si>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</si>
  <si>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</si>
  <si>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</si>
  <si>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</si>
  <si>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</si>
  <si>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</si>
  <si>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</si>
  <si>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</si>
  <si>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</si>
  <si>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</si>
  <si>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</si>
  <si>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</si>
  <si>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</si>
  <si>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</si>
  <si>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</si>
  <si>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</si>
  <si>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</si>
  <si>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</si>
  <si>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</si>
  <si>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</si>
  <si>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</si>
  <si>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</si>
  <si>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</si>
  <si>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</si>
  <si>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</si>
  <si>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</si>
  <si>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</si>
  <si>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</si>
  <si>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</si>
  <si>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</si>
  <si>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</si>
  <si>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</si>
  <si>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</si>
  <si>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</si>
  <si>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</si>
  <si>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</si>
  <si>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</si>
  <si>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</si>
  <si>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</si>
  <si>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</si>
  <si>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</si>
  <si>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</si>
  <si>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</si>
  <si>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</si>
  <si>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</si>
  <si>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</si>
  <si>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</si>
  <si>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</si>
  <si>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</si>
  <si>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</si>
  <si>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</si>
  <si>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</si>
  <si>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</si>
  <si>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</si>
  <si>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</si>
  <si>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</si>
  <si>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</si>
  <si>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</si>
  <si>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</si>
  <si>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</si>
  <si>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</si>
  <si>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</si>
  <si>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</si>
  <si>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</si>
  <si>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</si>
  <si>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</si>
  <si>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</si>
  <si>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</si>
  <si>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</si>
  <si>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</si>
  <si>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</si>
  <si>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</si>
  <si>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</si>
  <si>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</si>
  <si>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</si>
  <si>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</si>
  <si>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</si>
  <si>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</si>
  <si>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</si>
  <si>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</si>
  <si>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</si>
  <si>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</si>
  <si>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</si>
  <si>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</si>
  <si>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</si>
  <si>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</si>
  <si>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</si>
  <si>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</si>
  <si>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</si>
  <si>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</si>
  <si>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</si>
  <si>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</si>
  <si>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</si>
  <si>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</si>
  <si>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</si>
  <si>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</si>
  <si>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</si>
  <si>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</si>
  <si>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</si>
  <si>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</si>
  <si>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</si>
  <si>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</si>
  <si>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</si>
  <si>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</si>
  <si>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</si>
  <si>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</si>
  <si>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</si>
  <si>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</si>
  <si>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</si>
  <si>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</si>
  <si>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</si>
  <si>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</si>
  <si>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</si>
  <si>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</si>
  <si>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</si>
  <si>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</si>
  <si>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</si>
  <si>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</si>
  <si>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</si>
  <si>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</si>
  <si>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</si>
  <si>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</si>
  <si>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</si>
  <si>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</si>
  <si>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</si>
  <si>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</si>
  <si>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</si>
  <si>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</si>
  <si>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</si>
  <si>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</si>
  <si>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</si>
  <si>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</si>
  <si>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</si>
  <si>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</si>
  <si>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</si>
  <si>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</si>
  <si>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</si>
  <si>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</si>
  <si>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</si>
  <si>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</si>
  <si>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</si>
  <si>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</si>
  <si>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</si>
  <si>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</si>
  <si>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</si>
  <si>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</si>
  <si>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</si>
  <si>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</si>
  <si>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</si>
  <si>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</si>
  <si>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</si>
  <si>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</si>
  <si>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</si>
  <si>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</si>
  <si>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</si>
  <si>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</si>
  <si>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</si>
  <si>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</si>
  <si>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</si>
  <si>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</si>
  <si>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</si>
  <si>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</si>
  <si>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</si>
  <si>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</si>
  <si>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</si>
  <si>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</si>
  <si>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</si>
  <si>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</si>
  <si>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</si>
  <si>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</si>
  <si>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</si>
  <si>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</si>
  <si>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</si>
  <si>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</si>
  <si>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</si>
  <si>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</si>
  <si>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</si>
  <si>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</si>
  <si>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</si>
  <si>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</si>
  <si>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</si>
  <si>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</si>
  <si>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</si>
  <si>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</si>
  <si>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</si>
  <si>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</si>
  <si>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</si>
  <si>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</si>
  <si>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</si>
  <si>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</si>
  <si>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</si>
  <si>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</si>
  <si>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</si>
  <si>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</si>
  <si>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</si>
  <si>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</si>
  <si>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</si>
  <si>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</si>
  <si>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</si>
  <si>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</si>
  <si>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</si>
  <si>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</si>
  <si>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</si>
  <si>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</si>
  <si>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</si>
  <si>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</si>
  <si>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</si>
  <si>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</si>
  <si>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</si>
  <si>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</si>
  <si>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</si>
  <si>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</si>
  <si>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</si>
  <si>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</si>
  <si>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</si>
  <si>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</si>
  <si>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</si>
  <si>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</si>
  <si>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</si>
  <si>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</si>
  <si>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</si>
  <si>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</si>
  <si>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</si>
  <si>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</si>
  <si>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</si>
  <si>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</si>
  <si>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</si>
  <si>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</si>
  <si>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</si>
  <si>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</si>
  <si>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</si>
  <si>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</si>
  <si>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</si>
  <si>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</si>
  <si>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</si>
  <si>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</si>
  <si>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</si>
  <si>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</si>
  <si>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</si>
  <si>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</si>
  <si>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</si>
  <si>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</si>
  <si>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</si>
  <si>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</si>
  <si>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</si>
  <si>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</si>
  <si>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</si>
  <si>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</si>
  <si>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</si>
  <si>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</si>
  <si>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</si>
  <si>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</si>
  <si>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</si>
  <si>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</si>
  <si>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</si>
  <si>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</si>
  <si>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</si>
  <si>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</si>
  <si>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</si>
  <si>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</si>
  <si>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</si>
  <si>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</si>
  <si>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</si>
  <si>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</si>
  <si>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</si>
  <si>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</si>
  <si>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</si>
  <si>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</si>
  <si>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</si>
  <si>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</si>
  <si>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</si>
  <si>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</si>
  <si>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</si>
  <si>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</si>
  <si>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</si>
  <si>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</si>
  <si>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</si>
  <si>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</si>
  <si>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</si>
  <si>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</si>
  <si>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</si>
  <si>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</si>
  <si>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</si>
  <si>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</si>
  <si>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</si>
  <si>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</si>
  <si>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</si>
  <si>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</si>
  <si>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</si>
  <si>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</si>
  <si>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</si>
  <si>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</si>
  <si>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</si>
  <si>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</si>
  <si>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</si>
  <si>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</si>
  <si>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</si>
  <si>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</si>
  <si>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</si>
  <si>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</si>
  <si>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</si>
  <si>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</si>
  <si>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</si>
  <si>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</si>
  <si>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</si>
  <si>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</si>
  <si>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</si>
  <si>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</si>
  <si>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</si>
  <si>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</si>
  <si>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</si>
  <si>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</si>
  <si>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</si>
  <si>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</si>
  <si>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</si>
  <si>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</si>
  <si>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</si>
  <si>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</si>
  <si>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</si>
  <si>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</si>
  <si>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</si>
  <si>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</si>
  <si>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</si>
  <si>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</si>
  <si>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</si>
  <si>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</si>
  <si>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</si>
  <si>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</si>
  <si>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</si>
  <si>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</si>
  <si>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</si>
  <si>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</si>
  <si>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</si>
  <si>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</si>
  <si>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</si>
  <si>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</si>
  <si>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</si>
  <si>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</si>
  <si>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</si>
  <si>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</si>
  <si>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</si>
  <si>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</si>
  <si>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</si>
  <si>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</si>
  <si>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</si>
  <si>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</si>
  <si>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</si>
  <si>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</si>
  <si>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</si>
  <si>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</si>
  <si>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</si>
  <si>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</si>
  <si>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</si>
  <si>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</si>
  <si>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</si>
  <si>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</si>
  <si>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</si>
  <si>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</si>
  <si>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</si>
  <si>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</si>
  <si>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</si>
  <si>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</si>
  <si>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</si>
  <si>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</si>
  <si>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</si>
  <si>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</si>
  <si>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</si>
  <si>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</si>
  <si>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</si>
  <si>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</si>
  <si>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</si>
  <si>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</si>
  <si>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</si>
  <si>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</si>
  <si>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</si>
  <si>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</si>
  <si>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</si>
  <si>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</si>
  <si>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</si>
  <si>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</si>
  <si>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</si>
  <si>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</si>
  <si>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</si>
  <si>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</si>
  <si>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</si>
  <si>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</si>
  <si>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</si>
  <si>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</si>
  <si>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</si>
  <si>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</si>
  <si>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</si>
  <si>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</si>
  <si>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</si>
  <si>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</si>
  <si>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</si>
  <si>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</si>
  <si>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</si>
  <si>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</si>
  <si>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</si>
  <si>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</si>
  <si>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</si>
  <si>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</si>
  <si>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</si>
  <si>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</si>
  <si>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</si>
  <si>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</si>
  <si>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</si>
  <si>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</si>
  <si>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</si>
  <si>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</si>
  <si>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</si>
  <si>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</si>
  <si>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</si>
  <si>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</si>
  <si>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</si>
  <si>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</si>
  <si>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</si>
  <si>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</si>
  <si>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</si>
  <si>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</si>
  <si>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</si>
  <si>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</si>
  <si>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</si>
  <si>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</si>
  <si>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</si>
  <si>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</si>
  <si>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</si>
  <si>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</si>
  <si>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</si>
  <si>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</si>
  <si>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</si>
  <si>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</si>
  <si>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</si>
  <si>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</si>
  <si>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</si>
  <si>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</si>
  <si>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</si>
  <si>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</si>
  <si>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</si>
  <si>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</si>
  <si>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</si>
  <si>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</si>
  <si>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</si>
  <si>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</si>
  <si>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</si>
  <si>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</si>
  <si>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</si>
  <si>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</si>
  <si>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</si>
  <si>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</si>
  <si>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</si>
  <si>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</si>
  <si>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</si>
  <si>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</si>
  <si>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</si>
  <si>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</si>
  <si>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</si>
  <si>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</si>
  <si>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</si>
  <si>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</si>
  <si>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</si>
  <si>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</si>
  <si>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</si>
  <si>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</si>
  <si>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</si>
  <si>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</si>
  <si>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</si>
  <si>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</si>
  <si>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</si>
  <si>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</si>
  <si>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</si>
  <si>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</si>
  <si>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</si>
  <si>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</si>
  <si>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</si>
  <si>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</si>
  <si>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</si>
  <si>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</si>
  <si>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</si>
  <si>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</si>
  <si>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</si>
  <si>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</si>
  <si>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</si>
  <si>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</si>
  <si>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</si>
  <si>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</si>
  <si>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</si>
  <si>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</si>
  <si>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</si>
  <si>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</si>
  <si>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</si>
  <si>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</si>
  <si>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</si>
  <si>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</si>
  <si>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</si>
  <si>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</si>
  <si>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</si>
  <si>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</si>
  <si>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</si>
  <si>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</si>
  <si>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</si>
  <si>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</si>
  <si>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</si>
  <si>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</si>
  <si>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</si>
  <si>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</si>
  <si>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</si>
  <si>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</si>
  <si>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</si>
  <si>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</si>
  <si>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</si>
  <si>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</si>
  <si>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</si>
  <si>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</si>
  <si>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</si>
  <si>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</si>
  <si>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</si>
  <si>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</si>
  <si>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</si>
  <si>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</si>
  <si>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</si>
  <si>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</si>
  <si>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</si>
  <si>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</si>
  <si>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</si>
  <si>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</si>
  <si>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</si>
  <si>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</si>
  <si>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</si>
  <si>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</si>
  <si>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</si>
  <si>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</si>
  <si>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</si>
  <si>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</si>
  <si>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</si>
  <si>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</si>
  <si>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</si>
  <si>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</si>
  <si>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</si>
  <si>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</si>
  <si>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</si>
  <si>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</si>
  <si>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</si>
  <si>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</si>
  <si>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</si>
  <si>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</si>
  <si>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</si>
  <si>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</si>
  <si>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</si>
  <si>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</si>
  <si>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</si>
  <si>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</si>
  <si>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</si>
  <si>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</si>
  <si>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</si>
  <si>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</si>
  <si>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</si>
  <si>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</si>
  <si>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</si>
  <si>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</si>
  <si>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</si>
  <si>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</si>
  <si>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</si>
  <si>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</si>
  <si>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</si>
  <si>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</si>
  <si>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</si>
  <si>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</si>
  <si>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</si>
  <si>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</si>
  <si>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</si>
  <si>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</si>
  <si>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</si>
  <si>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</si>
  <si>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</si>
  <si>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</si>
  <si>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</si>
  <si>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</si>
  <si>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</si>
  <si>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</si>
  <si>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</si>
  <si>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</si>
  <si>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</si>
  <si>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</si>
  <si>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</si>
  <si>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</si>
  <si>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</si>
  <si>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</si>
  <si>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</si>
  <si>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</si>
  <si>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</si>
  <si>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</si>
  <si>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</si>
  <si>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</si>
  <si>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</si>
  <si>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</si>
  <si>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</si>
  <si>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</si>
  <si>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</si>
  <si>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</si>
  <si>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</si>
  <si>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</si>
  <si>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</si>
  <si>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</si>
  <si>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</si>
  <si>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</si>
  <si>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</si>
  <si>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</si>
  <si>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</si>
  <si>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</si>
  <si>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</si>
  <si>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</si>
  <si>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</si>
  <si>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</si>
  <si>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</si>
  <si>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</si>
  <si>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</si>
  <si>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</si>
  <si>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</si>
  <si>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</si>
  <si>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</si>
  <si>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</si>
  <si>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</si>
  <si>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</si>
  <si>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</si>
  <si>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</si>
  <si>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</si>
  <si>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</si>
  <si>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</si>
  <si>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</si>
  <si>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</si>
  <si>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</si>
  <si>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</si>
  <si>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</si>
  <si>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</si>
  <si>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</si>
  <si>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</si>
  <si>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</si>
  <si>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</si>
  <si>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</si>
  <si>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</si>
  <si>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</si>
  <si>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</si>
  <si>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</si>
  <si>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</si>
  <si>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</si>
  <si>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</si>
  <si>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</si>
  <si>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</si>
  <si>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</si>
  <si>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</si>
  <si>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</si>
  <si>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</si>
  <si>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</si>
  <si>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</si>
  <si>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</si>
  <si>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</si>
  <si>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</si>
  <si>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</si>
  <si>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</si>
  <si>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</si>
  <si>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</si>
  <si>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</si>
  <si>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</si>
  <si>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</si>
  <si>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</si>
  <si>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</si>
  <si>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</si>
  <si>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</si>
  <si>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</si>
  <si>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</si>
  <si>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</si>
  <si>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</si>
  <si>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</si>
  <si>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</si>
  <si>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</si>
  <si>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</si>
  <si>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</si>
  <si>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</si>
  <si>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</si>
  <si>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</si>
  <si>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</si>
  <si>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</si>
  <si>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</si>
  <si>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</si>
  <si>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</si>
  <si>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</si>
  <si>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</si>
  <si>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</si>
  <si>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</si>
  <si>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</si>
  <si>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</si>
  <si>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</si>
  <si>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</si>
  <si>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</si>
  <si>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</si>
  <si>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</si>
  <si>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</si>
  <si>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</si>
  <si>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</si>
  <si>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</si>
  <si>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</si>
  <si>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</si>
  <si>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</si>
  <si>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</si>
  <si>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</si>
  <si>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</si>
  <si>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</si>
  <si>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</si>
  <si>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</si>
  <si>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</si>
  <si>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</si>
  <si>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</si>
  <si>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</si>
  <si>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</si>
  <si>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</si>
  <si>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</si>
  <si>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</si>
  <si>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</si>
  <si>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</si>
  <si>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</si>
  <si>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</si>
  <si>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</si>
  <si>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</si>
  <si>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</si>
  <si>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</si>
  <si>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</si>
  <si>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</si>
  <si>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</si>
  <si>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</si>
  <si>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</si>
  <si>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</si>
  <si>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</si>
  <si>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</si>
  <si>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</si>
  <si>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</si>
  <si>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</si>
  <si>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</si>
  <si>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</si>
  <si>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</si>
  <si>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</si>
  <si>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</si>
  <si>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</si>
  <si>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</si>
  <si>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</si>
  <si>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</si>
  <si>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</si>
  <si>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</si>
  <si>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</si>
  <si>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</si>
  <si>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</si>
  <si>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</si>
  <si>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</si>
  <si>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</si>
  <si>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</si>
  <si>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</si>
  <si>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</si>
  <si>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</si>
  <si>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</si>
  <si>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</si>
  <si>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</si>
  <si>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</si>
  <si>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</si>
  <si>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</si>
  <si>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</si>
  <si>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</si>
  <si>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</si>
  <si>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</si>
  <si>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</si>
  <si>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</si>
  <si>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</si>
  <si>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</si>
  <si>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</si>
  <si>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</si>
  <si>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</si>
  <si>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</si>
  <si>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</si>
  <si>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</si>
  <si>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</si>
  <si>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</si>
  <si>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</si>
  <si>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</si>
  <si>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</si>
  <si>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</si>
  <si>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</si>
  <si>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</si>
  <si>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</si>
  <si>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</si>
  <si>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</si>
  <si>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</si>
  <si>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</si>
  <si>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</si>
  <si>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</si>
  <si>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</si>
  <si>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</si>
  <si>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</si>
  <si>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</si>
  <si>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</si>
  <si>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</si>
  <si>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</si>
  <si>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</si>
  <si>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</si>
  <si>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</si>
  <si>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</si>
  <si>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</si>
  <si>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</si>
  <si>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</si>
  <si>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</si>
  <si>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</si>
  <si>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</si>
  <si>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</si>
  <si>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</si>
  <si>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</si>
  <si>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</si>
  <si>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</si>
  <si>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</si>
  <si>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</si>
  <si>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</si>
  <si>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</si>
  <si>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</si>
  <si>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</si>
  <si>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</si>
  <si>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</si>
  <si>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</si>
  <si>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</si>
  <si>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</si>
  <si>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</si>
  <si>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</si>
  <si>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</si>
  <si>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</si>
  <si>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</si>
  <si>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</si>
  <si>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</si>
  <si>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</si>
  <si>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</si>
  <si>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</si>
  <si>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</si>
  <si>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</si>
  <si>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</si>
  <si>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</si>
  <si>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</si>
  <si>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</si>
  <si>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</si>
  <si>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</si>
  <si>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</si>
  <si>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</si>
  <si>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</si>
  <si>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</si>
  <si>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</si>
  <si>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</si>
  <si>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</si>
  <si>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</si>
  <si>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</si>
  <si>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</si>
  <si>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</si>
  <si>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</si>
  <si>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</si>
  <si>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</si>
  <si>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</si>
  <si>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</si>
  <si>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</si>
  <si>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</si>
  <si>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</si>
  <si>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</si>
  <si>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</si>
  <si>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</si>
  <si>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</si>
  <si>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</si>
  <si>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</si>
  <si>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</si>
  <si>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</si>
  <si>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</si>
  <si>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</si>
  <si>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</si>
  <si>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</si>
  <si>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</si>
  <si>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</si>
  <si>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</si>
  <si>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</si>
  <si>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</si>
  <si>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</si>
  <si>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</si>
  <si>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</si>
  <si>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</si>
  <si>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</si>
  <si>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</si>
  <si>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</si>
  <si>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</si>
  <si>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</si>
  <si>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</si>
  <si>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</si>
  <si>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</si>
  <si>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</si>
  <si>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</si>
  <si>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</si>
  <si>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</si>
  <si>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</si>
  <si>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</si>
  <si>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</si>
  <si>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</si>
  <si>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</si>
  <si>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</si>
  <si>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</si>
  <si>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</si>
  <si>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</si>
  <si>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</si>
  <si>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</si>
  <si>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</si>
  <si>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</si>
  <si>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</si>
  <si>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</si>
  <si>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</si>
  <si>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</si>
  <si>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</si>
  <si>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</si>
  <si>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</si>
  <si>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</si>
  <si>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</si>
  <si>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</si>
  <si>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</si>
  <si>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</si>
  <si>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</si>
  <si>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</si>
  <si>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</si>
  <si>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</si>
  <si>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</si>
  <si>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</si>
  <si>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</si>
  <si>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</si>
  <si>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</si>
  <si>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</si>
  <si>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</si>
  <si>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</si>
  <si>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</si>
  <si>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</si>
  <si>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</si>
  <si>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</si>
  <si>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</si>
  <si>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</si>
  <si>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</si>
  <si>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</si>
  <si>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</si>
  <si>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</si>
  <si>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</si>
  <si>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</si>
  <si>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</si>
  <si>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</si>
  <si>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</si>
  <si>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</si>
  <si>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</si>
  <si>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</si>
  <si>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</si>
  <si>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</si>
  <si>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</si>
  <si>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</si>
  <si>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</si>
  <si>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</si>
  <si>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</si>
  <si>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</si>
  <si>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</si>
  <si>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</si>
  <si>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</si>
  <si>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</si>
  <si>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</si>
  <si>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</si>
  <si>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</si>
  <si>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</si>
  <si>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</si>
  <si>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</si>
  <si>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</si>
  <si>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</si>
  <si>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</si>
  <si>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</si>
  <si>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</si>
  <si>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</si>
  <si>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</si>
  <si>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</si>
  <si>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</si>
  <si>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</si>
  <si>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</si>
  <si>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</si>
  <si>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</si>
  <si>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</si>
  <si>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</si>
  <si>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</si>
  <si>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</si>
  <si>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</si>
  <si>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</si>
  <si>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</si>
  <si>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</si>
  <si>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</si>
  <si>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</si>
  <si>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</si>
  <si>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</si>
  <si>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</si>
  <si>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</si>
  <si>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</si>
  <si>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</si>
  <si>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</si>
  <si>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</si>
  <si>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</si>
  <si>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</si>
  <si>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</si>
  <si>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</si>
  <si>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</si>
  <si>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</si>
  <si>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</si>
  <si>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</si>
  <si>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</si>
  <si>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</si>
  <si>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</si>
  <si>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</si>
  <si>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</si>
  <si>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</si>
  <si>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</si>
  <si>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</si>
  <si>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</si>
  <si>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</si>
  <si>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</si>
  <si>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</si>
  <si>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</si>
  <si>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</si>
  <si>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</si>
  <si>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</si>
  <si>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</si>
  <si>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</si>
  <si>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</si>
  <si>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</si>
  <si>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</si>
  <si>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</si>
  <si>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</si>
  <si>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</si>
  <si>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</si>
  <si>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</si>
  <si>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</si>
  <si>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</si>
  <si>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</si>
  <si>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</si>
  <si>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</si>
  <si>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</si>
  <si>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</si>
  <si>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</si>
  <si>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</si>
  <si>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</si>
  <si>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</si>
  <si>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</si>
  <si>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</si>
  <si>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</si>
  <si>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</si>
  <si>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</si>
  <si>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</si>
  <si>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</si>
  <si>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</si>
  <si>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</si>
  <si>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</si>
  <si>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</si>
  <si>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</si>
  <si>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</si>
  <si>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</si>
  <si>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</si>
  <si>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</si>
  <si>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</si>
  <si>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</si>
  <si>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</si>
  <si>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</si>
  <si>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</si>
  <si>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</si>
  <si>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</si>
  <si>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</si>
  <si>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</si>
  <si>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</si>
  <si>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</si>
  <si>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</si>
  <si>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</si>
  <si>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</si>
  <si>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</si>
  <si>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</si>
  <si>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</si>
  <si>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</si>
  <si>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</si>
  <si>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</si>
  <si>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</si>
  <si>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</si>
  <si>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</si>
  <si>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</si>
  <si>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</si>
  <si>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</si>
  <si>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</si>
  <si>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</si>
  <si>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</si>
  <si>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</si>
  <si>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</si>
  <si>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</si>
  <si>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</si>
  <si>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</si>
  <si>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</si>
  <si>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</si>
  <si>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</si>
  <si>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</si>
  <si>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</si>
  <si>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</si>
  <si>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</si>
  <si>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</si>
  <si>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</si>
  <si>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</si>
  <si>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</si>
  <si>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</si>
  <si>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</si>
  <si>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</si>
  <si>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</si>
  <si>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</si>
  <si>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</si>
  <si>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</si>
  <si>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</si>
  <si>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</si>
  <si>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</si>
  <si>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</si>
  <si>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</si>
  <si>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</si>
  <si>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</si>
  <si>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</si>
  <si>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</si>
  <si>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</si>
  <si>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</si>
  <si>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</si>
  <si>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</si>
  <si>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</si>
  <si>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</si>
  <si>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</si>
  <si>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</si>
  <si>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</si>
  <si>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</si>
  <si>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</si>
  <si>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</si>
  <si>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</si>
  <si>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</si>
  <si>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</si>
  <si>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</si>
  <si>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</si>
  <si>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</si>
  <si>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</si>
  <si>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</si>
  <si>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</si>
  <si>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</si>
  <si>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</si>
  <si>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</si>
  <si>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</si>
  <si>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</si>
  <si>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</si>
  <si>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</si>
  <si>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</si>
  <si>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</si>
  <si>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</si>
  <si>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</si>
  <si>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</si>
  <si>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</si>
  <si>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</si>
  <si>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</si>
  <si>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</si>
  <si>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</si>
  <si>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</si>
  <si>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</si>
  <si>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</si>
  <si>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</si>
  <si>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</si>
  <si>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</si>
  <si>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</si>
  <si>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</si>
  <si>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</si>
  <si>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</si>
  <si>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</si>
  <si>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</si>
  <si>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</si>
  <si>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</si>
  <si>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</si>
  <si>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</si>
  <si>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</si>
  <si>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</si>
  <si>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</si>
  <si>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</si>
  <si>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</si>
  <si>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</si>
  <si>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</si>
  <si>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</si>
  <si>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</si>
  <si>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</si>
  <si>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</si>
  <si>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</si>
  <si>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</si>
  <si>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</si>
  <si>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</si>
  <si>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</si>
  <si>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</si>
  <si>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</si>
  <si>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</si>
  <si>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</si>
  <si>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</si>
  <si>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</si>
  <si>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</si>
  <si>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</si>
  <si>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</si>
  <si>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</si>
  <si>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</si>
  <si>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</si>
  <si>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</si>
  <si>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</si>
  <si>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</si>
  <si>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</si>
  <si>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</si>
  <si>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</si>
  <si>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</si>
  <si>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</si>
  <si>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</si>
  <si>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</si>
  <si>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</si>
  <si>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</si>
  <si>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</si>
  <si>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</si>
  <si>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</si>
  <si>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</si>
  <si>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</si>
  <si>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</si>
  <si>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</si>
  <si>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</si>
  <si>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</si>
  <si>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</si>
  <si>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</si>
  <si>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</si>
  <si>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</si>
  <si>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</si>
  <si>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</si>
  <si>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</si>
  <si>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</si>
  <si>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</si>
  <si>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</si>
  <si>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</si>
  <si>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</si>
  <si>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</si>
  <si>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</si>
  <si>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</si>
  <si>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</si>
  <si>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</si>
  <si>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</si>
  <si>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</si>
  <si>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</si>
  <si>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</si>
  <si>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</si>
  <si>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</si>
  <si>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</si>
  <si>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</si>
  <si>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</si>
  <si>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</si>
  <si>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</si>
  <si>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</si>
  <si>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</si>
  <si>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</si>
  <si>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</si>
  <si>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</si>
  <si>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</si>
  <si>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</si>
  <si>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</si>
  <si>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</si>
  <si>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</si>
  <si>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</si>
  <si>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</si>
  <si>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</si>
  <si>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</si>
  <si>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</si>
  <si>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</si>
  <si>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</si>
  <si>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</si>
  <si>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</si>
  <si>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</si>
  <si>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</si>
  <si>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</si>
  <si>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</si>
  <si>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</si>
  <si>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</si>
  <si>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</si>
  <si>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</si>
  <si>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</si>
  <si>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</si>
  <si>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</si>
  <si>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</si>
  <si>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</si>
  <si>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</si>
  <si>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</si>
  <si>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</si>
  <si>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</si>
  <si>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</si>
  <si>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</si>
  <si>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</si>
  <si>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</si>
  <si>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</si>
  <si>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</si>
  <si>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</si>
  <si>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</si>
  <si>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</si>
  <si>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</si>
  <si>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</si>
  <si>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</si>
  <si>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</si>
  <si>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</si>
  <si>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</si>
  <si>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</si>
  <si>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</si>
  <si>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</si>
  <si>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</si>
  <si>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</si>
  <si>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</si>
  <si>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</si>
  <si>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</si>
  <si>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</si>
  <si>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</si>
  <si>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</si>
  <si>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</si>
  <si>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</si>
  <si>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</si>
  <si>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</si>
  <si>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</si>
  <si>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</si>
  <si>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</si>
  <si>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</si>
  <si>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</si>
  <si>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</si>
  <si>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</si>
  <si>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</si>
  <si>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</si>
  <si>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</si>
  <si>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</si>
  <si>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</si>
  <si>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</si>
  <si>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</si>
  <si>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</si>
  <si>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</si>
  <si>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</si>
  <si>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</si>
  <si>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</si>
  <si>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</si>
  <si>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</si>
  <si>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</si>
  <si>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</si>
  <si>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</si>
  <si>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</si>
  <si>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</si>
  <si>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</si>
  <si>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</si>
  <si>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</si>
  <si>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</si>
  <si>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</si>
  <si>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</si>
  <si>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</si>
  <si>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</si>
  <si>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</si>
  <si>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</si>
  <si>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</si>
  <si>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</si>
  <si>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</si>
  <si>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</si>
  <si>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</si>
  <si>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</si>
  <si>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</si>
  <si>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</si>
  <si>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</si>
  <si>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</si>
  <si>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</si>
  <si>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</si>
  <si>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</si>
  <si>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</si>
  <si>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</si>
  <si>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</si>
  <si>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</si>
  <si>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</si>
  <si>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</si>
  <si>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</si>
  <si>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</si>
  <si>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</si>
  <si>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</si>
  <si>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</si>
  <si>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</si>
  <si>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</si>
  <si>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</si>
  <si>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</si>
  <si>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</si>
  <si>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</si>
  <si>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</si>
  <si>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</si>
  <si>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</si>
  <si>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</si>
  <si>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</si>
  <si>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</si>
  <si>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</si>
  <si>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</si>
  <si>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</si>
  <si>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</si>
  <si>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</si>
  <si>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</si>
  <si>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</si>
  <si>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</si>
  <si>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</si>
  <si>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</si>
  <si>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</si>
  <si>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</si>
  <si>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</si>
  <si>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</si>
  <si>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</si>
  <si>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</si>
  <si>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</si>
  <si>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</si>
  <si>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</si>
  <si>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</si>
  <si>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</si>
  <si>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</si>
  <si>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</si>
  <si>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</si>
  <si>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</si>
  <si>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</si>
  <si>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</si>
  <si>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</si>
  <si>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</si>
  <si>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</si>
  <si>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</si>
  <si>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</si>
  <si>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</si>
  <si>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</si>
  <si>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</si>
  <si>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</si>
  <si>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</si>
  <si>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</si>
  <si>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</si>
  <si>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</si>
  <si>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</si>
  <si>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</si>
  <si>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</si>
  <si>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</si>
  <si>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</si>
  <si>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</si>
  <si>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</si>
  <si>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</si>
  <si>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</si>
  <si>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</si>
  <si>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</si>
  <si>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</si>
  <si>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</si>
  <si>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</si>
  <si>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</si>
  <si>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</si>
  <si>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</si>
  <si>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</si>
  <si>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</si>
  <si>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</si>
  <si>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</si>
  <si>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</si>
  <si>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</si>
  <si>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</si>
  <si>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</si>
  <si>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</si>
  <si>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</si>
  <si>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</si>
  <si>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</si>
  <si>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</si>
  <si>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</si>
  <si>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</si>
  <si>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</si>
  <si>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</si>
  <si>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</si>
  <si>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</si>
  <si>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</si>
  <si>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</si>
  <si>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</si>
  <si>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</si>
  <si>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</si>
  <si>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</si>
  <si>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</si>
  <si>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</si>
  <si>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</si>
  <si>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</si>
  <si>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</si>
  <si>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</si>
  <si>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</si>
  <si>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</si>
  <si>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</si>
  <si>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</si>
  <si>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</si>
  <si>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</si>
  <si>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</si>
  <si>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</si>
  <si>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</si>
  <si>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</si>
  <si>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</si>
  <si>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</si>
  <si>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</si>
  <si>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</si>
  <si>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</si>
  <si>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</si>
  <si>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</si>
  <si>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</si>
  <si>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</si>
  <si>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</si>
  <si>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</si>
  <si>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</si>
  <si>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</si>
  <si>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</si>
  <si>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</si>
  <si>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</si>
  <si>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</si>
  <si>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</si>
  <si>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</si>
  <si>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</si>
  <si>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</si>
  <si>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</si>
  <si>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</si>
  <si>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</si>
  <si>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</si>
  <si>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</si>
  <si>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</si>
  <si>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</si>
  <si>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</si>
  <si>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</si>
  <si>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</si>
  <si>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</si>
  <si>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</si>
  <si>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</si>
  <si>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</si>
  <si>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</si>
  <si>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</si>
  <si>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</si>
  <si>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</si>
  <si>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</si>
  <si>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</si>
  <si>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</si>
  <si>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</si>
  <si>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</si>
  <si>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</si>
  <si>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</si>
  <si>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</si>
  <si>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</si>
  <si>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</si>
  <si>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</si>
  <si>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</si>
  <si>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</si>
  <si>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</si>
  <si>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</si>
  <si>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</si>
  <si>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</si>
  <si>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</si>
  <si>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</si>
  <si>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</si>
  <si>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</si>
  <si>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</si>
  <si>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</si>
  <si>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</si>
  <si>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</si>
  <si>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</si>
  <si>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</si>
  <si>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</si>
  <si>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</si>
  <si>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</si>
  <si>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</si>
  <si>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</si>
  <si>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</si>
  <si>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</si>
  <si>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</si>
  <si>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</si>
  <si>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</si>
  <si>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</si>
  <si>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</si>
  <si>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</si>
  <si>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</si>
  <si>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</si>
  <si>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</si>
  <si>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</si>
  <si>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</si>
  <si>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</si>
  <si>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</si>
  <si>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</si>
  <si>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</si>
  <si>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</si>
  <si>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</si>
  <si>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</si>
  <si>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</si>
  <si>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</si>
  <si>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</si>
  <si>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</si>
  <si>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</si>
  <si>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</si>
  <si>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</si>
  <si>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</si>
  <si>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</si>
  <si>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</si>
  <si>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</si>
  <si>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</si>
  <si>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</si>
  <si>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</si>
  <si>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</si>
  <si>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</si>
  <si>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</si>
  <si>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</si>
  <si>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</si>
  <si>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</si>
  <si>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</si>
  <si>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</si>
  <si>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</si>
  <si>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</si>
  <si>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</si>
  <si>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</si>
  <si>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</si>
  <si>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</si>
  <si>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</si>
  <si>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</si>
  <si>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</si>
  <si>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</si>
  <si>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</si>
  <si>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</si>
  <si>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</si>
  <si>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</si>
  <si>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</si>
  <si>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</si>
  <si>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</si>
  <si>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</si>
  <si>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</si>
  <si>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</si>
  <si>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</si>
  <si>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</si>
  <si>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</si>
  <si>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</si>
  <si>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</si>
  <si>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</si>
  <si>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</si>
  <si>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</si>
  <si>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</si>
  <si>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</si>
  <si>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</si>
  <si>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</si>
  <si>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</si>
  <si>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</si>
  <si>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</si>
  <si>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</si>
  <si>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</si>
  <si>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</si>
  <si>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</si>
  <si>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</si>
  <si>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</si>
  <si>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</si>
  <si>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</si>
  <si>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</si>
  <si>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</si>
  <si>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</si>
  <si>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</si>
  <si>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</si>
  <si>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</si>
  <si>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</si>
  <si>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</si>
  <si>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</si>
  <si>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</si>
  <si>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</si>
  <si>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</si>
  <si>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</si>
  <si>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</si>
  <si>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</si>
  <si>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</si>
  <si>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</si>
  <si>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</si>
  <si>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</si>
  <si>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</si>
  <si>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</si>
  <si>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</si>
  <si>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</si>
  <si>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</si>
  <si>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</si>
  <si>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</si>
  <si>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</si>
  <si>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</si>
  <si>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</si>
  <si>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</si>
  <si>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</si>
  <si>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</si>
  <si>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</si>
  <si>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</si>
  <si>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</si>
  <si>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</si>
  <si>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</si>
  <si>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</si>
  <si>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</si>
  <si>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</si>
  <si>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</si>
  <si>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</si>
  <si>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</si>
  <si>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</si>
  <si>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</si>
  <si>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</si>
  <si>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</si>
  <si>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</si>
  <si>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</si>
  <si>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</si>
  <si>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</si>
  <si>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</si>
  <si>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</si>
  <si>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</si>
  <si>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</si>
  <si>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</si>
  <si>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</si>
  <si>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</si>
  <si>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</si>
  <si>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</si>
  <si>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</si>
  <si>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</si>
  <si>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</si>
  <si>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</si>
  <si>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</si>
  <si>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</si>
  <si>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</si>
  <si>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</si>
  <si>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</si>
  <si>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</si>
  <si>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</si>
  <si>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</si>
  <si>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</si>
  <si>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</si>
  <si>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</si>
  <si>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</si>
  <si>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</si>
  <si>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</si>
  <si>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</si>
  <si>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</si>
  <si>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</si>
  <si>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</si>
  <si>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</si>
  <si>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</si>
  <si>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</si>
  <si>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</si>
  <si>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</si>
  <si>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</si>
  <si>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</si>
  <si>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</si>
  <si>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</si>
  <si>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</si>
  <si>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</si>
  <si>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</si>
  <si>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</si>
  <si>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</si>
  <si>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</si>
  <si>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</si>
  <si>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</si>
  <si>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</si>
  <si>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</si>
  <si>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</si>
  <si>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</si>
  <si>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</si>
  <si>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</si>
  <si>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</si>
  <si>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</si>
  <si>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</si>
  <si>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</si>
  <si>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</si>
  <si>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</si>
  <si>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</si>
  <si>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</si>
  <si>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</si>
  <si>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</si>
  <si>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</si>
  <si>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</si>
  <si>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</si>
  <si>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</si>
  <si>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</si>
  <si>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</si>
  <si>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</si>
  <si>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</si>
  <si>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</si>
  <si>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</si>
  <si>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</si>
  <si>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</si>
  <si>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</si>
  <si>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</si>
  <si>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</si>
  <si>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</si>
  <si>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</si>
  <si>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</si>
  <si>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</si>
  <si>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</si>
  <si>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</si>
  <si>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</si>
  <si>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</si>
  <si>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</si>
  <si>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</si>
  <si>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</si>
  <si>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</si>
  <si>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</si>
  <si>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</si>
  <si>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</si>
  <si>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</si>
  <si>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</si>
  <si>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</si>
  <si>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</si>
  <si>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</si>
  <si>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</si>
  <si>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</si>
  <si>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</si>
  <si>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</si>
  <si>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</si>
  <si>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</si>
  <si>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</si>
  <si>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</si>
  <si>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</si>
  <si>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</si>
  <si>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</si>
  <si>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</si>
  <si>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</si>
  <si>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</si>
  <si>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</si>
  <si>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</si>
  <si>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</si>
  <si>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</si>
  <si>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</si>
  <si>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</si>
  <si>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</si>
  <si>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</si>
  <si>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</si>
  <si>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</si>
  <si>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</si>
  <si>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</si>
  <si>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</si>
  <si>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</si>
  <si>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</si>
  <si>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</si>
  <si>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</si>
  <si>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</si>
  <si>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</si>
  <si>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</si>
  <si>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</si>
  <si>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</si>
  <si>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</si>
  <si>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</si>
  <si>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</si>
  <si>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</si>
  <si>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</si>
  <si>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</si>
  <si>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</si>
  <si>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</si>
  <si>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</si>
  <si>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</si>
  <si>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</si>
  <si>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</si>
  <si>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</si>
  <si>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</si>
  <si>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</si>
  <si>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</si>
  <si>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</si>
  <si>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</si>
  <si>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</si>
  <si>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</si>
  <si>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</si>
  <si>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</si>
  <si>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</si>
  <si>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</si>
  <si>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</si>
  <si>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</si>
  <si>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</si>
  <si>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</si>
  <si>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</si>
  <si>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</si>
  <si>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</si>
  <si>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</si>
  <si>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</si>
  <si>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</si>
  <si>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</si>
  <si>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</si>
  <si>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</si>
  <si>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</si>
  <si>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</si>
  <si>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</si>
  <si>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</si>
  <si>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</si>
  <si>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</si>
  <si>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</si>
  <si>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</si>
  <si>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</si>
  <si>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</si>
  <si>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</si>
  <si>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</si>
  <si>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</si>
  <si>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</si>
  <si>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</si>
  <si>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</si>
  <si>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</si>
  <si>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</si>
  <si>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</si>
  <si>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</si>
  <si>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</si>
  <si>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</si>
  <si>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</si>
  <si>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</si>
  <si>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</si>
  <si>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</si>
  <si>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</si>
  <si>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</si>
  <si>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</si>
  <si>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</si>
  <si>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</si>
  <si>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</si>
  <si>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</si>
  <si>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</si>
  <si>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</si>
  <si>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</si>
  <si>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</si>
  <si>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</si>
  <si>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</si>
  <si>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</si>
  <si>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</si>
  <si>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</si>
  <si>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</si>
  <si>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</si>
  <si>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</si>
  <si>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</si>
  <si>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</si>
  <si>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</si>
  <si>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</si>
  <si>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</si>
  <si>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</si>
  <si>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</si>
  <si>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</si>
  <si>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</si>
  <si>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</si>
  <si>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</si>
  <si>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</si>
  <si>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</si>
  <si>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</si>
  <si>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</si>
  <si>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</si>
  <si>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</si>
  <si>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</si>
  <si>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</si>
  <si>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</si>
  <si>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</si>
  <si>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</si>
  <si>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</si>
  <si>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</si>
  <si>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</si>
  <si>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</si>
  <si>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</si>
  <si>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</si>
  <si>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</si>
  <si>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</si>
  <si>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</si>
  <si>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</si>
  <si>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</si>
  <si>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</si>
  <si>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</si>
  <si>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</si>
  <si>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</si>
  <si>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</si>
  <si>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</si>
  <si>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</si>
  <si>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</si>
  <si>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</si>
  <si>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</si>
  <si>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</si>
  <si>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</si>
  <si>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</si>
  <si>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</si>
  <si>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</si>
  <si>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</si>
  <si>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</si>
  <si>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</si>
  <si>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</si>
  <si>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</si>
  <si>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</si>
  <si>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</si>
  <si>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</si>
  <si>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</si>
  <si>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</si>
  <si>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</si>
  <si>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</si>
  <si>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</si>
  <si>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</si>
  <si>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</si>
  <si>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</si>
  <si>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</si>
  <si>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</si>
  <si>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</si>
  <si>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</si>
  <si>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</si>
  <si>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</si>
  <si>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</si>
  <si>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</si>
  <si>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</si>
  <si>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</si>
  <si>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</si>
  <si>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</si>
  <si>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</si>
  <si>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</si>
  <si>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</si>
  <si>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</si>
  <si>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</si>
  <si>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</si>
  <si>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</si>
  <si>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</si>
  <si>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</si>
  <si>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</si>
  <si>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</si>
  <si>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</si>
  <si>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</si>
  <si>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</si>
  <si>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</si>
  <si>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</si>
  <si>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</si>
  <si>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</si>
  <si>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</si>
  <si>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</si>
  <si>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</si>
  <si>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</si>
  <si>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</si>
  <si>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</si>
  <si>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</si>
  <si>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</si>
  <si>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</si>
  <si>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</si>
  <si>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</si>
  <si>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</si>
  <si>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</si>
  <si>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</si>
  <si>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</si>
  <si>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</si>
  <si>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</si>
  <si>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</si>
  <si>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</si>
  <si>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</si>
  <si>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</si>
  <si>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</si>
  <si>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</si>
  <si>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</si>
  <si>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</si>
  <si>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</si>
  <si>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</si>
  <si>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</si>
  <si>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</si>
  <si>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</si>
  <si>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</si>
  <si>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</si>
  <si>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</si>
  <si>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</si>
  <si>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</si>
  <si>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</si>
  <si>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</si>
  <si>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</si>
  <si>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</si>
  <si>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</si>
  <si>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</si>
  <si>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</si>
  <si>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</si>
  <si>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</si>
  <si>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</si>
  <si>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</si>
  <si>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</si>
  <si>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</si>
  <si>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</si>
  <si>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</si>
  <si>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</si>
  <si>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</si>
  <si>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</si>
  <si>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</si>
  <si>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</si>
  <si>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</si>
  <si>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</si>
  <si>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</si>
  <si>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</si>
  <si>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</si>
  <si>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</si>
  <si>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</si>
  <si>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</si>
  <si>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</si>
  <si>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</si>
  <si>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</si>
  <si>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</si>
  <si>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</si>
  <si>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</si>
  <si>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</si>
  <si>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</si>
  <si>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</si>
  <si>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</si>
  <si>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</si>
  <si>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</si>
  <si>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</si>
  <si>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</si>
  <si>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</si>
  <si>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</si>
  <si>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</si>
  <si>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</si>
  <si>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</si>
  <si>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</si>
  <si>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</si>
  <si>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</si>
  <si>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</si>
  <si>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</si>
  <si>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</si>
  <si>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</si>
  <si>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</si>
  <si>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</si>
  <si>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</si>
  <si>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</si>
  <si>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</si>
  <si>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</si>
  <si>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</si>
  <si>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</si>
  <si>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</si>
  <si>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</si>
  <si>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</si>
  <si>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</si>
  <si>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</si>
  <si>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</si>
  <si>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</si>
  <si>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</si>
  <si>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</si>
  <si>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</si>
  <si>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</si>
  <si>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</si>
  <si>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</si>
  <si>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</si>
  <si>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</si>
  <si>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</si>
  <si>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</si>
  <si>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</si>
  <si>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</si>
  <si>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</si>
  <si>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</si>
  <si>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</si>
  <si>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</si>
  <si>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</si>
  <si>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</si>
  <si>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</si>
  <si>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</si>
  <si>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</si>
  <si>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</si>
  <si>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</si>
  <si>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</si>
  <si>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</si>
  <si>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</si>
  <si>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</si>
  <si>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</si>
  <si>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</si>
  <si>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</si>
  <si>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</si>
  <si>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</si>
  <si>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</si>
  <si>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</si>
  <si>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</si>
  <si>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</si>
  <si>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</si>
  <si>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</si>
  <si>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</si>
  <si>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</si>
  <si>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</si>
  <si>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</si>
  <si>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</si>
  <si>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</si>
  <si>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</si>
  <si>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</si>
  <si>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</si>
  <si>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</si>
  <si>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</si>
  <si>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</si>
  <si>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</si>
  <si>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</si>
  <si>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</si>
  <si>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</si>
  <si>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</si>
  <si>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</si>
  <si>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</si>
  <si>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</si>
  <si>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</si>
  <si>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</si>
  <si>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</si>
  <si>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</si>
  <si>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</si>
  <si>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</si>
  <si>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</si>
  <si>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</si>
  <si>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</si>
  <si>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</si>
  <si>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</si>
  <si>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</si>
  <si>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</si>
  <si>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</si>
  <si>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</si>
  <si>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</si>
  <si>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</si>
  <si>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</si>
  <si>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</si>
  <si>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</si>
  <si>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</si>
  <si>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</si>
  <si>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</si>
  <si>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</si>
  <si>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</si>
  <si>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</si>
  <si>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</si>
  <si>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</si>
  <si>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</si>
  <si>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</si>
  <si>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</si>
  <si>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</si>
  <si>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</si>
  <si>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</si>
  <si>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</si>
  <si>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</si>
  <si>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</si>
  <si>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</si>
  <si>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</si>
  <si>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</si>
  <si>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</si>
  <si>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</si>
  <si>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</si>
  <si>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</si>
  <si>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</si>
  <si>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</si>
  <si>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</si>
  <si>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</si>
  <si>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</si>
  <si>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</si>
  <si>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</si>
  <si>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</si>
  <si>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</si>
  <si>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</si>
  <si>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</si>
  <si>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</si>
  <si>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</si>
  <si>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</si>
  <si>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</si>
  <si>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</si>
  <si>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</si>
  <si>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</si>
  <si>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</si>
  <si>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</si>
  <si>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</si>
  <si>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</si>
  <si>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</si>
  <si>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</si>
  <si>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</si>
  <si>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</si>
  <si>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</si>
  <si>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</si>
  <si>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</si>
  <si>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</si>
  <si>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</si>
  <si>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</si>
  <si>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</si>
  <si>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</si>
  <si>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</si>
  <si>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</si>
  <si>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</si>
  <si>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</si>
  <si>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</si>
  <si>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</si>
  <si>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</si>
  <si>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</si>
  <si>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</si>
  <si>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</si>
  <si>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</si>
  <si>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</si>
  <si>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</si>
  <si>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</si>
  <si>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</si>
  <si>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</si>
  <si>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</si>
  <si>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</si>
  <si>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</si>
  <si>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</si>
  <si>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</si>
  <si>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</si>
  <si>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</si>
  <si>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</si>
  <si>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</si>
  <si>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</si>
  <si>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</si>
  <si>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</si>
  <si>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</si>
  <si>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</si>
  <si>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</si>
  <si>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</si>
  <si>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</si>
  <si>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</si>
  <si>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</si>
  <si>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</si>
  <si>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</si>
  <si>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</si>
  <si>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</si>
  <si>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</si>
  <si>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</si>
  <si>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</si>
  <si>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</si>
  <si>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</si>
  <si>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</si>
  <si>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</si>
  <si>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</si>
  <si>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</si>
  <si>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</si>
  <si>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</si>
  <si>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</si>
  <si>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</si>
  <si>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</si>
  <si>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</si>
  <si>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</si>
  <si>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</si>
  <si>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</si>
  <si>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</si>
  <si>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</si>
  <si>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</si>
  <si>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</si>
  <si>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</si>
  <si>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</si>
  <si>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</si>
  <si>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</si>
  <si>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</si>
  <si>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</si>
  <si>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</si>
  <si>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</si>
  <si>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</si>
  <si>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</si>
  <si>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</si>
  <si>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</si>
  <si>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</si>
  <si>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</si>
  <si>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</si>
  <si>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</si>
  <si>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</si>
  <si>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</si>
  <si>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</si>
  <si>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</si>
  <si>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</si>
  <si>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</si>
  <si>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</si>
  <si>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</si>
  <si>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</si>
  <si>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</si>
  <si>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</si>
  <si>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</si>
  <si>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</si>
  <si>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</si>
  <si>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</si>
  <si>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</si>
  <si>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</si>
  <si>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</si>
  <si>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</si>
  <si>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</si>
  <si>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</si>
  <si>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</si>
  <si>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</si>
  <si>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</si>
  <si>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</si>
  <si>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</si>
  <si>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</si>
  <si>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</si>
  <si>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</si>
  <si>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</si>
  <si>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</si>
  <si>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</si>
  <si>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</si>
  <si>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</si>
  <si>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</si>
  <si>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</si>
  <si>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</si>
  <si>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</si>
  <si>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</si>
  <si>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</si>
  <si>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</si>
  <si>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</si>
  <si>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</si>
  <si>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</si>
  <si>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</si>
  <si>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</si>
  <si>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</si>
  <si>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</si>
  <si>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</si>
  <si>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</si>
  <si>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</si>
  <si>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</si>
  <si>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</si>
  <si>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</si>
  <si>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</si>
  <si>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</si>
  <si>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</si>
  <si>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</si>
  <si>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</si>
  <si>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</si>
  <si>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</si>
  <si>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</si>
  <si>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</si>
  <si>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</si>
  <si>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</si>
  <si>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</si>
  <si>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</si>
  <si>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</si>
  <si>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</si>
  <si>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</si>
  <si>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</si>
  <si>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</si>
  <si>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</si>
  <si>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</si>
  <si>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</si>
  <si>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</si>
  <si>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</si>
  <si>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</si>
  <si>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</si>
  <si>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</si>
  <si>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</si>
  <si>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</si>
  <si>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</si>
  <si>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</si>
  <si>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</si>
  <si>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</si>
  <si>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</si>
  <si>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</si>
  <si>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</si>
  <si>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</si>
  <si>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</si>
  <si>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</si>
  <si>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</si>
  <si>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</si>
  <si>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</si>
  <si>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</si>
  <si>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</si>
  <si>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</si>
  <si>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</si>
  <si>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</si>
  <si>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</si>
  <si>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</si>
  <si>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</si>
  <si>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</si>
  <si>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</si>
  <si>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</si>
  <si>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</si>
  <si>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</si>
  <si>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</si>
  <si>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</si>
  <si>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</si>
  <si>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</si>
  <si>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</si>
  <si>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</si>
  <si>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</si>
  <si>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</si>
  <si>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</si>
  <si>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</si>
  <si>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</si>
  <si>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</si>
  <si>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</si>
  <si>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</si>
  <si>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</si>
  <si>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</si>
  <si>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</si>
  <si>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</si>
  <si>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</si>
  <si>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</si>
  <si>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</si>
  <si>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</si>
  <si>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</si>
  <si>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</si>
  <si>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</si>
  <si>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</si>
  <si>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</si>
  <si>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</si>
  <si>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</si>
  <si>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</si>
  <si>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</si>
  <si>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</si>
  <si>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</si>
  <si>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</si>
  <si>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</si>
  <si>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</si>
  <si>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</si>
  <si>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</si>
  <si>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</si>
  <si>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</si>
  <si>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</si>
  <si>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</si>
  <si>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</si>
  <si>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</si>
  <si>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</si>
  <si>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</si>
  <si>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</si>
  <si>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</si>
  <si>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</si>
  <si>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</si>
  <si>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</si>
  <si>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</si>
  <si>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</si>
  <si>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</si>
  <si>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</si>
  <si>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</si>
  <si>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</si>
  <si>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</si>
  <si>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</si>
  <si>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</si>
  <si>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</si>
  <si>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</si>
  <si>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</si>
  <si>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</si>
  <si>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</si>
  <si>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</si>
  <si>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</si>
  <si>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</si>
  <si>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</si>
  <si>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</si>
  <si>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</si>
  <si>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</si>
  <si>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</si>
  <si>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</si>
  <si>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</si>
  <si>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</si>
  <si>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</si>
  <si>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</si>
  <si>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</si>
  <si>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</si>
  <si>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</si>
  <si>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</si>
  <si>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</si>
  <si>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</si>
  <si>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</si>
  <si>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</si>
  <si>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</si>
  <si>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</si>
  <si>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</si>
  <si>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</si>
  <si>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</si>
  <si>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</si>
  <si>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</si>
  <si>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</si>
  <si>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</si>
  <si>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</si>
  <si>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</si>
  <si>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</si>
  <si>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</si>
  <si>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</si>
  <si>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</si>
  <si>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</si>
  <si>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</si>
  <si>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</si>
  <si>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</si>
  <si>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</si>
  <si>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</si>
  <si>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</si>
  <si>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</si>
  <si>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</si>
  <si>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</si>
  <si>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</si>
  <si>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</si>
  <si>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</si>
  <si>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</si>
  <si>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</si>
  <si>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</si>
  <si>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</si>
  <si>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</si>
  <si>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</si>
  <si>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</si>
  <si>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</si>
  <si>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</si>
  <si>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</si>
  <si>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</si>
  <si>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</si>
  <si>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</si>
  <si>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</si>
  <si>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</si>
  <si>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</si>
  <si>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</si>
  <si>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</si>
  <si>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</si>
  <si>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</si>
  <si>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</si>
  <si>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</si>
  <si>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</si>
  <si>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</si>
  <si>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</si>
  <si>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</si>
  <si>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</si>
  <si>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</si>
  <si>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</si>
  <si>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</si>
  <si>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</si>
  <si>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</si>
  <si>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</si>
  <si>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</si>
  <si>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</si>
  <si>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</si>
  <si>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</si>
  <si>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</si>
  <si>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</si>
  <si>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</si>
  <si>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</si>
  <si>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</si>
  <si>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</si>
  <si>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</si>
  <si>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</si>
  <si>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</si>
  <si>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</si>
  <si>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</si>
  <si>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</si>
  <si>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</si>
  <si>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</si>
  <si>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</si>
  <si>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</si>
  <si>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</si>
  <si>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</si>
  <si>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</si>
  <si>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</si>
  <si>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</si>
  <si>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</si>
  <si>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</si>
  <si>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</si>
  <si>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</si>
  <si>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</si>
  <si>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</si>
  <si>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</si>
  <si>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</si>
  <si>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</si>
  <si>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</si>
  <si>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</si>
  <si>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</si>
  <si>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</si>
  <si>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</si>
  <si>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</si>
  <si>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</si>
  <si>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</si>
  <si>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</si>
  <si>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</si>
  <si>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</si>
  <si>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</si>
  <si>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</si>
  <si>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</si>
  <si>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</si>
  <si>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</si>
  <si>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</si>
  <si>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</si>
  <si>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</si>
  <si>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</si>
  <si>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</si>
  <si>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</si>
  <si>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</si>
  <si>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</si>
  <si>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</si>
  <si>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</si>
  <si>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</si>
  <si>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</si>
  <si>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</si>
  <si>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</si>
  <si>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</si>
  <si>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</si>
  <si>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</si>
  <si>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</si>
  <si>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</si>
  <si>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</si>
  <si>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</si>
  <si>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</si>
  <si>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</si>
  <si>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</si>
  <si>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</si>
  <si>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</si>
  <si>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</si>
  <si>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</si>
  <si>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</si>
  <si>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</si>
  <si>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</si>
  <si>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</si>
  <si>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</si>
  <si>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</si>
  <si>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</si>
  <si>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</si>
  <si>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</si>
  <si>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</si>
  <si>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</si>
  <si>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</si>
  <si>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</si>
  <si>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</si>
  <si>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</si>
  <si>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</si>
  <si>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</si>
  <si>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</si>
  <si>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</si>
  <si>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</si>
  <si>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</si>
  <si>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</si>
  <si>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</si>
  <si>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</si>
  <si>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</si>
  <si>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</si>
  <si>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</si>
  <si>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</si>
  <si>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</si>
  <si>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</si>
  <si>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</si>
  <si>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</si>
  <si>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</si>
  <si>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</si>
  <si>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</si>
  <si>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</si>
  <si>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</si>
  <si>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</si>
  <si>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</si>
  <si>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</si>
  <si>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</si>
  <si>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</si>
  <si>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</si>
  <si>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</si>
  <si>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</si>
  <si>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</si>
  <si>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</si>
  <si>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</si>
  <si>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</si>
  <si>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</si>
  <si>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</si>
  <si>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</si>
  <si>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</si>
  <si>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</si>
  <si>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</si>
  <si>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</si>
  <si>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</si>
  <si>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</si>
  <si>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</si>
  <si>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</si>
  <si>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</si>
  <si>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</si>
  <si>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</si>
  <si>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</si>
  <si>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</si>
  <si>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</si>
  <si>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</si>
  <si>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</si>
  <si>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</si>
  <si>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</si>
  <si>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</si>
  <si>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</si>
  <si>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</si>
  <si>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</si>
  <si>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</si>
  <si>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</si>
  <si>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</si>
  <si>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</si>
  <si>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</si>
  <si>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</si>
  <si>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</si>
  <si>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</si>
  <si>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</si>
  <si>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</si>
  <si>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</si>
  <si>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</si>
  <si>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</si>
  <si>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</si>
  <si>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</si>
  <si>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</si>
  <si>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</si>
  <si>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</si>
  <si>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</si>
  <si>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</si>
  <si>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</si>
  <si>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</si>
  <si>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</si>
  <si>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</si>
  <si>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</si>
  <si>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</si>
  <si>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</si>
  <si>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</si>
  <si>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</si>
  <si>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</si>
  <si>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</si>
  <si>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</si>
  <si>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</si>
  <si>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</si>
  <si>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</si>
  <si>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</si>
  <si>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</si>
  <si>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</si>
  <si>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</si>
  <si>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</si>
  <si>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</si>
  <si>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</si>
  <si>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</si>
  <si>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</si>
  <si>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</si>
  <si>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</si>
  <si>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</si>
  <si>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</si>
  <si>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</si>
  <si>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</si>
  <si>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</si>
  <si>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</si>
  <si>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</si>
  <si>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</si>
  <si>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</si>
  <si>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</si>
  <si>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</si>
  <si>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</si>
  <si>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</si>
  <si>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</si>
  <si>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</si>
  <si>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</si>
  <si>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</si>
  <si>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</si>
  <si>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</si>
  <si>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</si>
  <si>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</si>
  <si>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</si>
  <si>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</si>
  <si>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</si>
  <si>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</si>
  <si>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</si>
  <si>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</si>
  <si>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</si>
  <si>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</si>
  <si>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</si>
  <si>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</si>
  <si>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</si>
  <si>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</si>
  <si>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</si>
  <si>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</si>
  <si>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</si>
  <si>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</si>
  <si>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</si>
  <si>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</si>
  <si>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</si>
  <si>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</si>
  <si>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</si>
  <si>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</si>
  <si>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</si>
  <si>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</si>
  <si>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</si>
  <si>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</si>
  <si>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</si>
  <si>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</si>
  <si>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</si>
  <si>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</si>
  <si>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</si>
  <si>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</si>
  <si>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</si>
  <si>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</si>
  <si>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</si>
  <si>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</si>
  <si>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</si>
  <si>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</si>
  <si>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</si>
  <si>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</si>
  <si>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</si>
  <si>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</si>
  <si>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</si>
  <si>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</si>
  <si>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</si>
  <si>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</si>
  <si>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</si>
  <si>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</si>
  <si>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</si>
  <si>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</si>
  <si>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</si>
  <si>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</si>
  <si>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</si>
  <si>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</si>
  <si>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</si>
  <si>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</si>
  <si>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</si>
  <si>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</si>
  <si>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</si>
  <si>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</si>
  <si>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</si>
  <si>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</si>
  <si>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</si>
  <si>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</si>
  <si>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</si>
  <si>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</si>
  <si>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</si>
  <si>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</si>
  <si>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</si>
  <si>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</si>
  <si>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</si>
  <si>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</si>
  <si>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</si>
  <si>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</si>
  <si>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</si>
  <si>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</si>
  <si>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</si>
  <si>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</si>
  <si>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</si>
  <si>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</si>
  <si>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</si>
  <si>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</si>
  <si>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</si>
  <si>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</si>
  <si>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</si>
  <si>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</si>
  <si>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</si>
  <si>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</si>
  <si>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</si>
  <si>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</si>
  <si>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</si>
  <si>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</si>
  <si>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</si>
  <si>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</si>
  <si>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</si>
  <si>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</si>
  <si>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</si>
  <si>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</si>
  <si>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</si>
  <si>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</si>
  <si>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</si>
  <si>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</si>
  <si>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</si>
  <si>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</si>
  <si>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</si>
  <si>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</si>
  <si>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</si>
  <si>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</si>
  <si>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</si>
  <si>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</si>
  <si>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</si>
  <si>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</si>
  <si>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</si>
  <si>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</si>
  <si>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</si>
  <si>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</si>
  <si>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</si>
  <si>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</si>
  <si>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</si>
  <si>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</si>
  <si>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</si>
  <si>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</si>
  <si>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</si>
  <si>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</si>
  <si>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</si>
  <si>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</si>
  <si>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</si>
  <si>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</si>
  <si>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</si>
  <si>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</si>
  <si>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</si>
  <si>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</si>
  <si>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</si>
  <si>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</si>
  <si>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</si>
  <si>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</si>
  <si>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</si>
  <si>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</si>
  <si>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</si>
  <si>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</si>
  <si>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</si>
  <si>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</si>
  <si>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</si>
  <si>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</si>
  <si>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</si>
  <si>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</si>
  <si>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</si>
  <si>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</si>
  <si>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</si>
  <si>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</si>
  <si>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</si>
  <si>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</si>
  <si>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</si>
  <si>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</si>
  <si>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</si>
  <si>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</si>
  <si>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</si>
  <si>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</si>
  <si>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</si>
  <si>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</si>
  <si>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</si>
  <si>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</si>
  <si>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</si>
  <si>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</si>
  <si>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</si>
  <si>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</si>
  <si>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</si>
  <si>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</si>
  <si>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</si>
  <si>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</si>
  <si>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</si>
  <si>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</si>
  <si>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</si>
  <si>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</si>
  <si>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</si>
  <si>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</si>
  <si>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</si>
  <si>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</si>
  <si>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</si>
  <si>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</si>
  <si>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</si>
  <si>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</si>
  <si>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</si>
  <si>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</si>
  <si>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</si>
  <si>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</si>
  <si>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</si>
  <si>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</si>
  <si>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</si>
  <si>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</si>
  <si>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</si>
  <si>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</si>
  <si>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</si>
  <si>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</si>
  <si>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</si>
  <si>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</si>
  <si>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</si>
  <si>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</si>
  <si>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</si>
  <si>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</si>
  <si>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</si>
  <si>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</si>
  <si>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</si>
  <si>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</si>
  <si>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</si>
  <si>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</si>
  <si>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</si>
  <si>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</si>
  <si>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</si>
  <si>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</si>
  <si>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</si>
  <si>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</si>
  <si>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</si>
  <si>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</si>
  <si>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</si>
  <si>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</si>
  <si>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</si>
  <si>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</si>
  <si>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</si>
  <si>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</si>
  <si>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</si>
  <si>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</si>
  <si>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</si>
  <si>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</si>
  <si>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</si>
  <si>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</si>
  <si>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</si>
  <si>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</si>
  <si>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</si>
  <si>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</si>
  <si>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</si>
  <si>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</si>
  <si>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</si>
  <si>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</si>
  <si>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</si>
  <si>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</si>
  <si>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</si>
  <si>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</si>
  <si>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</si>
  <si>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</si>
  <si>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</si>
  <si>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</si>
  <si>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</si>
  <si>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</si>
  <si>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</si>
  <si>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</si>
  <si>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</si>
  <si>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</si>
  <si>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</si>
  <si>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</si>
  <si>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</si>
  <si>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</si>
  <si>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</si>
  <si>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</si>
  <si>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</si>
  <si>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</si>
  <si>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</si>
  <si>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</si>
  <si>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</si>
  <si>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</si>
  <si>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</si>
  <si>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</si>
  <si>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</si>
  <si>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</si>
  <si>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</si>
  <si>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</si>
  <si>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</si>
  <si>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</si>
  <si>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</si>
  <si>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</si>
  <si>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</si>
  <si>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</si>
  <si>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</si>
  <si>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</si>
  <si>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</si>
  <si>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</si>
  <si>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</si>
  <si>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</si>
  <si>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</si>
  <si>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</si>
  <si>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</si>
  <si>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</si>
  <si>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</si>
  <si>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</si>
  <si>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</si>
  <si>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</si>
  <si>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</si>
  <si>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</si>
  <si>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</si>
  <si>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</si>
  <si>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</si>
  <si>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</si>
  <si>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</si>
  <si>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</si>
  <si>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</si>
  <si>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</si>
  <si>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</si>
  <si>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</si>
  <si>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</si>
  <si>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</si>
  <si>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</si>
  <si>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</si>
  <si>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</si>
  <si>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</si>
  <si>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</si>
  <si>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</si>
  <si>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</si>
  <si>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</si>
  <si>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</si>
  <si>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</si>
  <si>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</si>
  <si>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</si>
  <si>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</si>
  <si>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</si>
  <si>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</si>
  <si>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</si>
  <si>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</si>
  <si>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</si>
  <si>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</si>
  <si>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</si>
  <si>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</si>
  <si>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</si>
  <si>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</si>
  <si>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</si>
  <si>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</si>
  <si>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</si>
  <si>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</si>
  <si>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</si>
  <si>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</si>
  <si>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</si>
  <si>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</si>
  <si>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</si>
  <si>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</si>
  <si>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</si>
  <si>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</si>
  <si>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</si>
  <si>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</si>
  <si>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</si>
  <si>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</si>
  <si>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</si>
  <si>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</si>
  <si>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</si>
  <si>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</si>
  <si>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</si>
  <si>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</si>
  <si>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</si>
  <si>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</si>
  <si>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</si>
  <si>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</si>
  <si>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</si>
  <si>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</si>
  <si>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</si>
  <si>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</si>
  <si>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</si>
  <si>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</si>
  <si>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</si>
  <si>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</si>
  <si>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</si>
  <si>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</si>
  <si>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</si>
  <si>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</si>
  <si>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</si>
  <si>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</si>
  <si>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</si>
  <si>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</si>
  <si>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</si>
  <si>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</si>
  <si>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</si>
  <si>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</si>
  <si>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</si>
  <si>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</si>
  <si>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</si>
  <si>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</si>
  <si>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</si>
  <si>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</si>
  <si>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</si>
  <si>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</si>
  <si>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</si>
  <si>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</si>
  <si>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</si>
  <si>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</si>
  <si>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</si>
  <si>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</si>
  <si>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</si>
  <si>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</si>
  <si>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</si>
  <si>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</si>
  <si>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</si>
  <si>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</si>
  <si>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</si>
  <si>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</si>
  <si>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</si>
  <si>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</si>
  <si>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</si>
  <si>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</si>
  <si>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</si>
  <si>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</si>
  <si>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</si>
  <si>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</si>
  <si>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</si>
  <si>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</si>
  <si>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</si>
  <si>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</si>
  <si>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</si>
  <si>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</si>
  <si>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</si>
  <si>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</si>
  <si>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</si>
  <si>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</si>
  <si>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</si>
  <si>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</si>
  <si>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</si>
  <si>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</si>
  <si>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</si>
  <si>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</si>
  <si>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</si>
  <si>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</si>
  <si>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</si>
  <si>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</si>
  <si>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</si>
  <si>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</si>
  <si>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</si>
  <si>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</si>
  <si>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</si>
  <si>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</si>
  <si>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</si>
  <si>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</si>
  <si>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</si>
  <si>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</si>
  <si>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</si>
  <si>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</si>
  <si>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</si>
  <si>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</si>
  <si>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</si>
  <si>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</si>
  <si>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</si>
  <si>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</si>
  <si>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</si>
  <si>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</si>
  <si>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</si>
  <si>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</si>
  <si>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</si>
  <si>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</si>
  <si>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</si>
  <si>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</si>
  <si>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</si>
  <si>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</si>
  <si>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</si>
  <si>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</si>
  <si>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</si>
  <si>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</si>
  <si>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</si>
  <si>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</si>
  <si>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</si>
  <si>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</si>
  <si>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</si>
  <si>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</si>
  <si>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</si>
  <si>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</si>
  <si>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</si>
  <si>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</si>
  <si>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</si>
  <si>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</si>
  <si>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</si>
  <si>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</si>
  <si>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</si>
  <si>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</si>
  <si>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</si>
  <si>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</si>
  <si>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</si>
  <si>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</si>
  <si>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</si>
  <si>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</si>
  <si>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</si>
  <si>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</si>
  <si>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</si>
  <si>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</si>
  <si>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</si>
  <si>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</si>
  <si>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</si>
  <si>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</si>
  <si>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</si>
  <si>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</si>
  <si>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</si>
  <si>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</si>
  <si>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</si>
  <si>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</si>
  <si>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</si>
  <si>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</si>
  <si>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</si>
  <si>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</si>
  <si>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</si>
  <si>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</si>
  <si>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</si>
  <si>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</si>
  <si>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</si>
  <si>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</si>
  <si>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</si>
  <si>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</si>
  <si>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</si>
  <si>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</si>
  <si>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</si>
  <si>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</si>
  <si>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</si>
  <si>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</si>
  <si>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</si>
  <si>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</si>
  <si>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</si>
  <si>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</si>
  <si>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</si>
  <si>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</si>
  <si>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</si>
  <si>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</si>
  <si>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</si>
  <si>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</si>
  <si>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</si>
  <si>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</si>
  <si>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</si>
  <si>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</si>
  <si>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</si>
  <si>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</si>
  <si>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</si>
  <si>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</si>
  <si>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</si>
  <si>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</si>
  <si>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</si>
  <si>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</si>
  <si>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</si>
  <si>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</si>
  <si>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</si>
  <si>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</si>
  <si>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</si>
  <si>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</si>
  <si>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</si>
  <si>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</si>
  <si>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</si>
  <si>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</si>
  <si>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</si>
  <si>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</si>
  <si>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</si>
  <si>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</si>
  <si>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</si>
  <si>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</si>
  <si>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</si>
  <si>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</si>
  <si>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</si>
  <si>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</si>
  <si>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</si>
  <si>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</si>
  <si>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</si>
  <si>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</si>
  <si>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</si>
  <si>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</si>
  <si>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</si>
  <si>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</si>
  <si>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</si>
  <si>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</si>
  <si>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</si>
  <si>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</si>
  <si>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</si>
  <si>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</si>
  <si>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</si>
  <si>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</si>
  <si>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</si>
  <si>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</si>
  <si>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</si>
  <si>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</si>
  <si>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</si>
  <si>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</si>
  <si>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</si>
  <si>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</si>
  <si>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</si>
  <si>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</si>
  <si>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</si>
  <si>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</si>
  <si>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</si>
  <si>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</si>
  <si>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</si>
  <si>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</si>
  <si>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</si>
  <si>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</si>
  <si>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</si>
  <si>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</si>
  <si>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</si>
  <si>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</si>
  <si>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</si>
  <si>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</si>
  <si>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</si>
  <si>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</si>
  <si>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</si>
  <si>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</si>
  <si>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</si>
  <si>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</si>
  <si>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</si>
  <si>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</si>
  <si>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</si>
  <si>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</si>
  <si>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</si>
  <si>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</si>
  <si>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</si>
  <si>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</si>
  <si>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</si>
  <si>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</si>
  <si>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</si>
  <si>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</si>
  <si>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</si>
  <si>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</si>
  <si>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</si>
  <si>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</si>
  <si>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</si>
  <si>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</si>
  <si>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</si>
  <si>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</si>
  <si>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</si>
  <si>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</si>
  <si>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</si>
  <si>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</si>
  <si>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</si>
  <si>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</si>
  <si>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</si>
  <si>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</si>
  <si>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</si>
  <si>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</si>
  <si>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</si>
  <si>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</si>
  <si>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</si>
  <si>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</si>
  <si>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</si>
  <si>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</si>
  <si>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</si>
  <si>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</si>
  <si>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</si>
  <si>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</si>
  <si>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</si>
  <si>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</si>
  <si>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</si>
  <si>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</si>
  <si>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</si>
  <si>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</si>
  <si>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</si>
  <si>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</si>
  <si>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</si>
  <si>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</si>
  <si>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</si>
  <si>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</si>
  <si>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</si>
  <si>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</si>
  <si>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</si>
  <si>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</si>
  <si>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</si>
  <si>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</si>
  <si>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</si>
  <si>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</si>
  <si>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</si>
  <si>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</si>
  <si>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</si>
  <si>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</si>
  <si>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</si>
  <si>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</si>
  <si>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</si>
  <si>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</si>
  <si>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</si>
  <si>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</si>
  <si>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</si>
  <si>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</si>
  <si>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</si>
  <si>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</si>
  <si>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</si>
  <si>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</si>
  <si>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</si>
  <si>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</si>
  <si>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</si>
  <si>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</si>
  <si>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</si>
  <si>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</si>
  <si>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</si>
  <si>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</si>
  <si>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</si>
  <si>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</si>
  <si>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</si>
  <si>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</si>
  <si>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</si>
  <si>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</si>
  <si>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</si>
  <si>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</si>
  <si>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</si>
  <si>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</si>
  <si>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</si>
  <si>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</si>
  <si>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</si>
  <si>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</si>
  <si>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</si>
  <si>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</si>
  <si>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</si>
  <si>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</si>
  <si>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</si>
  <si>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</si>
  <si>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</si>
  <si>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</si>
  <si>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</si>
  <si>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</si>
  <si>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</si>
  <si>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</si>
  <si>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</si>
  <si>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</si>
  <si>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</si>
  <si>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</si>
  <si>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</si>
  <si>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</si>
  <si>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</si>
  <si>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</si>
  <si>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</si>
  <si>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</si>
  <si>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</si>
  <si>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</si>
  <si>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</si>
  <si>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</si>
  <si>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</si>
  <si>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</si>
  <si>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</si>
  <si>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</si>
  <si>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</si>
  <si>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</si>
  <si>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</si>
  <si>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</si>
  <si>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</si>
  <si>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</si>
  <si>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</si>
  <si>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</si>
  <si>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</si>
  <si>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</si>
  <si>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</si>
  <si>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</si>
  <si>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</si>
  <si>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</si>
  <si>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</si>
  <si>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</si>
  <si>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</si>
  <si>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</si>
  <si>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</si>
  <si>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</si>
  <si>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</si>
  <si>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</si>
  <si>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</si>
  <si>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</si>
  <si>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</si>
  <si>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</si>
  <si>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</si>
  <si>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</si>
  <si>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</si>
  <si>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</si>
  <si>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</si>
  <si>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</si>
  <si>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</si>
  <si>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</si>
  <si>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</si>
  <si>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</si>
  <si>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</si>
  <si>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</si>
  <si>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</si>
  <si>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</si>
  <si>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</si>
  <si>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</si>
  <si>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</si>
  <si>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</si>
  <si>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</si>
  <si>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</si>
  <si>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</si>
  <si>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</si>
  <si>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</si>
  <si>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</si>
  <si>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</si>
  <si>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</si>
  <si>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</si>
  <si>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</si>
  <si>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</si>
  <si>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</si>
  <si>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</si>
  <si>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</si>
  <si>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</si>
  <si>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</si>
  <si>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</si>
  <si>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</si>
  <si>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</si>
  <si>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</si>
  <si>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</si>
  <si>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</si>
  <si>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</si>
  <si>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</si>
  <si>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</si>
  <si>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</si>
  <si>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</si>
  <si>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</si>
  <si>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</si>
  <si>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</si>
  <si>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</si>
  <si>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</si>
  <si>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</si>
  <si>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</si>
  <si>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</si>
  <si>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</si>
  <si>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</si>
  <si>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</si>
  <si>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</si>
  <si>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</si>
  <si>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</si>
  <si>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</si>
  <si>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</si>
  <si>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</si>
  <si>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</si>
  <si>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</si>
  <si>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</si>
  <si>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</si>
  <si>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</si>
  <si>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</si>
  <si>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</si>
  <si>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</si>
  <si>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</si>
  <si>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</si>
  <si>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</si>
  <si>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</si>
  <si>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</si>
  <si>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</si>
  <si>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</si>
  <si>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</si>
  <si>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</si>
  <si>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</si>
  <si>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</si>
  <si>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</si>
  <si>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</si>
  <si>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</si>
  <si>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</si>
  <si>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</si>
  <si>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</si>
  <si>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</si>
  <si>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</si>
  <si>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</si>
  <si>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</si>
  <si>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</si>
  <si>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</si>
  <si>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</si>
  <si>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</si>
  <si>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</si>
  <si>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</si>
  <si>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</si>
  <si>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</si>
  <si>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</si>
  <si>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</si>
  <si>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</si>
  <si>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</si>
  <si>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</si>
  <si>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</si>
  <si>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</si>
  <si>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</si>
  <si>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</si>
  <si>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</si>
  <si>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</si>
  <si>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</si>
  <si>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</si>
  <si>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</si>
  <si>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</si>
  <si>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</si>
  <si>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</si>
  <si>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</si>
  <si>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</si>
  <si>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</si>
  <si>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</si>
  <si>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</si>
  <si>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</si>
  <si>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</si>
  <si>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</si>
  <si>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</si>
  <si>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</si>
  <si>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</si>
  <si>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</si>
  <si>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</si>
  <si>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</si>
  <si>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</si>
  <si>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</si>
  <si>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</si>
  <si>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</si>
  <si>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</si>
  <si>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</si>
  <si>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</si>
  <si>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</si>
  <si>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</si>
  <si>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</si>
  <si>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</si>
  <si>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</si>
  <si>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</si>
  <si>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</si>
  <si>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</si>
  <si>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</si>
  <si>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</si>
  <si>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</si>
  <si>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</si>
  <si>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</si>
  <si>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</si>
  <si>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</si>
  <si>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</si>
  <si>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</si>
  <si>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</si>
  <si>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</si>
  <si>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</si>
  <si>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</si>
  <si>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</si>
  <si>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</si>
  <si>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</si>
  <si>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</si>
  <si>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</si>
  <si>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</si>
  <si>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</si>
  <si>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</si>
  <si>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</si>
  <si>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</si>
  <si>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</si>
  <si>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</si>
  <si>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</si>
  <si>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</si>
  <si>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</si>
  <si>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</si>
  <si>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</si>
  <si>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</si>
  <si>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</si>
  <si>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</si>
  <si>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</si>
  <si>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</si>
  <si>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</si>
  <si>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</si>
  <si>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</si>
  <si>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</si>
  <si>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</si>
  <si>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</si>
  <si>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</si>
  <si>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</si>
  <si>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</si>
  <si>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</si>
  <si>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</si>
  <si>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</si>
  <si>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</si>
  <si>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</si>
  <si>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</si>
  <si>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</si>
  <si>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</si>
  <si>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</si>
  <si>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</si>
  <si>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</si>
  <si>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</si>
  <si>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</si>
  <si>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</si>
  <si>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</si>
  <si>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</si>
  <si>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</si>
  <si>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</si>
  <si>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</si>
  <si>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</si>
  <si>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</si>
  <si>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</si>
  <si>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</si>
  <si>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</si>
  <si>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</si>
  <si>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</si>
  <si>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</si>
  <si>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</si>
  <si>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</si>
  <si>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</si>
  <si>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</si>
  <si>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</si>
  <si>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</si>
  <si>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</si>
  <si>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</si>
  <si>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</si>
  <si>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</si>
  <si>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</si>
  <si>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</si>
  <si>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</si>
  <si>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</si>
  <si>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</si>
  <si>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</si>
  <si>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</si>
  <si>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</si>
  <si>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</si>
  <si>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</si>
  <si>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</si>
  <si>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</si>
  <si>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</si>
  <si>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</si>
  <si>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</si>
  <si>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</si>
  <si>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</si>
  <si>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</si>
  <si>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</si>
  <si>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</si>
  <si>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</si>
  <si>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</si>
  <si>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</si>
  <si>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</si>
  <si>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</si>
  <si>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</si>
  <si>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</si>
  <si>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</si>
  <si>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</si>
  <si>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</si>
  <si>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</si>
  <si>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</si>
  <si>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</si>
  <si>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</si>
  <si>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</si>
  <si>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</si>
  <si>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</si>
  <si>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</si>
  <si>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</si>
  <si>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</si>
  <si>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</si>
  <si>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</si>
  <si>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</si>
  <si>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</si>
  <si>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</si>
  <si>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</si>
  <si>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</si>
  <si>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</si>
  <si>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</si>
  <si>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</si>
  <si>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</si>
  <si>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</si>
  <si>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</si>
  <si>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</si>
  <si>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</si>
  <si>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</si>
  <si>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</si>
  <si>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</si>
  <si>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</si>
  <si>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</si>
  <si>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</si>
  <si>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</si>
  <si>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</si>
  <si>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</si>
  <si>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</si>
  <si>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</si>
  <si>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</si>
  <si>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</si>
  <si>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</si>
  <si>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</si>
  <si>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</si>
  <si>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</si>
  <si>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</si>
  <si>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</si>
  <si>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</si>
  <si>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</si>
  <si>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</si>
  <si>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</si>
  <si>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</si>
  <si>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</si>
  <si>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</si>
  <si>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</si>
  <si>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</si>
  <si>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</si>
  <si>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</si>
  <si>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</si>
  <si>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</si>
  <si>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</si>
  <si>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</si>
  <si>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</si>
  <si>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</si>
  <si>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</si>
  <si>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</si>
  <si>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</si>
  <si>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</si>
  <si>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</si>
  <si>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</si>
  <si>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</si>
  <si>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</si>
  <si>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</si>
  <si>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</si>
  <si>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</si>
  <si>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</si>
  <si>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</si>
  <si>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</si>
  <si>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</si>
  <si>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</si>
  <si>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</si>
  <si>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</si>
  <si>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</si>
  <si>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</si>
  <si>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</si>
  <si>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</si>
  <si>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</si>
  <si>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</si>
  <si>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</si>
  <si>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</si>
  <si>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</si>
  <si>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</si>
  <si>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</si>
  <si>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</si>
  <si>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</si>
  <si>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</si>
  <si>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</si>
  <si>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</si>
  <si>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</si>
  <si>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</si>
  <si>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</si>
  <si>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</si>
  <si>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</si>
  <si>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</si>
  <si>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</si>
  <si>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</si>
  <si>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</si>
  <si>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</si>
  <si>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</si>
  <si>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</si>
  <si>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</si>
  <si>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</si>
  <si>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</si>
  <si>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</si>
  <si>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</si>
  <si>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</si>
  <si>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</si>
  <si>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</si>
  <si>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</si>
  <si>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</si>
  <si>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</si>
  <si>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</si>
  <si>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</si>
  <si>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</si>
  <si>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</si>
  <si>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</si>
  <si>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</si>
  <si>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</si>
  <si>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</si>
  <si>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</si>
  <si>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</si>
  <si>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</si>
  <si>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</si>
  <si>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</si>
  <si>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</si>
  <si>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</si>
  <si>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</si>
  <si>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</si>
  <si>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</si>
  <si>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</si>
  <si>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</si>
  <si>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</si>
  <si>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</si>
  <si>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</si>
  <si>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</si>
  <si>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</si>
  <si>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</si>
  <si>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</si>
  <si>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</si>
  <si>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</si>
  <si>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</si>
  <si>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</si>
  <si>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</si>
  <si>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</si>
  <si>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</si>
  <si>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</si>
  <si>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</si>
  <si>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</si>
  <si>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</si>
  <si>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</si>
  <si>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</si>
  <si>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</si>
  <si>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</si>
  <si>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</si>
  <si>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</si>
  <si>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</si>
  <si>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</si>
  <si>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</si>
  <si>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</si>
  <si>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</si>
  <si>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</si>
  <si>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</si>
  <si>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</si>
  <si>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</si>
  <si>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</si>
  <si>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</si>
  <si>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</si>
  <si>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</si>
  <si>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</si>
  <si>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</si>
  <si>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</si>
  <si>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</si>
  <si>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</si>
  <si>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</si>
  <si>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</si>
  <si>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</si>
  <si>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</si>
  <si>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</si>
  <si>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</si>
  <si>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</si>
  <si>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</si>
  <si>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</si>
  <si>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</si>
  <si>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</si>
  <si>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</si>
  <si>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</si>
  <si>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</si>
  <si>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</si>
  <si>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</si>
  <si>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</si>
  <si>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</si>
  <si>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</si>
  <si>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</si>
  <si>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</si>
  <si>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</si>
  <si>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</si>
  <si>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</si>
  <si>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</si>
  <si>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</si>
  <si>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</si>
  <si>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</si>
  <si>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</si>
  <si>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</si>
  <si>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</si>
  <si>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</si>
  <si>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</si>
  <si>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</si>
  <si>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</si>
  <si>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</si>
  <si>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</si>
  <si>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</si>
  <si>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</si>
  <si>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</si>
  <si>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</si>
  <si>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</si>
  <si>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</si>
  <si>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</si>
  <si>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</si>
  <si>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</si>
  <si>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</si>
  <si>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</si>
  <si>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</si>
  <si>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</si>
  <si>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</si>
  <si>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</si>
  <si>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</si>
  <si>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</si>
  <si>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</si>
  <si>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</si>
  <si>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</si>
  <si>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</si>
  <si>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</si>
  <si>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</si>
  <si>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</si>
  <si>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</si>
  <si>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</si>
  <si>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</si>
  <si>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</si>
  <si>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</si>
  <si>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</si>
  <si>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</si>
  <si>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</si>
  <si>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</si>
  <si>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</si>
  <si>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</si>
  <si>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</si>
  <si>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</si>
  <si>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</si>
  <si>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</si>
  <si>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</si>
  <si>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</si>
  <si>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</si>
  <si>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</si>
  <si>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</si>
  <si>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</si>
  <si>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</si>
  <si>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</si>
  <si>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</si>
  <si>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</si>
  <si>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</si>
  <si>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</si>
  <si>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</si>
  <si>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</si>
  <si>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</si>
  <si>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</si>
  <si>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</si>
  <si>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</si>
  <si>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</si>
  <si>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</si>
  <si>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</si>
  <si>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</si>
  <si>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</si>
  <si>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</si>
  <si>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</si>
  <si>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</si>
  <si>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</si>
  <si>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</si>
  <si>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</si>
  <si>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</si>
  <si>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</si>
  <si>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</si>
  <si>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</si>
  <si>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</si>
  <si>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</si>
  <si>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</si>
  <si>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</si>
  <si>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</si>
  <si>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</si>
  <si>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</si>
  <si>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</si>
  <si>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</si>
  <si>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</si>
  <si>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</si>
  <si>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</si>
  <si>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</si>
  <si>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</si>
  <si>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</si>
  <si>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</si>
  <si>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</si>
  <si>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</si>
  <si>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</si>
  <si>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</si>
  <si>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</si>
  <si>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</si>
  <si>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</si>
  <si>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</si>
  <si>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</si>
  <si>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</si>
  <si>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</si>
  <si>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</si>
  <si>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</si>
  <si>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</si>
  <si>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</si>
  <si>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</si>
  <si>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</si>
  <si>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</si>
  <si>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</si>
  <si>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</si>
  <si>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</si>
  <si>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</si>
  <si>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</si>
  <si>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</si>
  <si>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</si>
  <si>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</si>
  <si>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</si>
  <si>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</si>
  <si>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</si>
  <si>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</si>
  <si>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</si>
  <si>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</si>
  <si>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</si>
  <si>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</si>
  <si>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</si>
  <si>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</si>
  <si>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</si>
  <si>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</si>
  <si>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</si>
  <si>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</si>
  <si>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</si>
  <si>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</si>
  <si>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</si>
  <si>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</si>
  <si>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</si>
  <si>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</si>
  <si>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</si>
  <si>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</si>
  <si>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</si>
  <si>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</si>
  <si>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</si>
  <si>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</si>
  <si>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</si>
  <si>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</si>
  <si>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</si>
  <si>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</si>
  <si>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</si>
  <si>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</si>
  <si>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</si>
  <si>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</si>
  <si>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</si>
  <si>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</si>
  <si>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</si>
  <si>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</si>
  <si>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</si>
  <si>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</si>
  <si>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</si>
  <si>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</si>
  <si>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</si>
  <si>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</si>
  <si>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</si>
  <si>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</si>
  <si>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</si>
  <si>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</si>
  <si>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</si>
  <si>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</si>
  <si>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</si>
  <si>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</si>
  <si>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</si>
  <si>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</si>
  <si>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</si>
  <si>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</si>
  <si>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</si>
  <si>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</si>
  <si>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</si>
  <si>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</si>
  <si>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</si>
  <si>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</si>
  <si>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</si>
  <si>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</si>
  <si>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</si>
  <si>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</si>
  <si>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</si>
  <si>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</si>
  <si>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</si>
  <si>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</si>
  <si>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</si>
  <si>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</si>
  <si>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</si>
  <si>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</si>
  <si>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</si>
  <si>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</si>
  <si>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</si>
  <si>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</si>
  <si>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</si>
  <si>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</si>
  <si>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</si>
  <si>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</si>
  <si>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</si>
  <si>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</si>
  <si>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</si>
  <si>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</si>
  <si>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</si>
  <si>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</si>
  <si>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</si>
  <si>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</si>
  <si>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</si>
  <si>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</si>
  <si>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</si>
  <si>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</si>
  <si>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</si>
  <si>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</si>
  <si>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</si>
  <si>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</si>
  <si>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</si>
  <si>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</si>
  <si>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</si>
  <si>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</si>
  <si>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</si>
  <si>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</si>
  <si>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</si>
  <si>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</si>
  <si>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</si>
  <si>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</si>
  <si>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</si>
  <si>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</si>
  <si>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</si>
  <si>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</si>
  <si>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</si>
  <si>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</si>
  <si>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</si>
  <si>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</si>
  <si>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</si>
  <si>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</si>
  <si>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</si>
  <si>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</si>
  <si>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</si>
  <si>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</si>
  <si>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</si>
  <si>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</si>
  <si>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</si>
  <si>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</si>
  <si>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</si>
  <si>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</si>
  <si>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</si>
  <si>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</si>
  <si>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</si>
  <si>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</si>
  <si>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</si>
  <si>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</si>
  <si>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</si>
  <si>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</si>
  <si>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</si>
  <si>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</si>
  <si>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</si>
  <si>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</si>
  <si>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</si>
  <si>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</si>
  <si>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</si>
  <si>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</si>
  <si>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</si>
  <si>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</si>
  <si>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</si>
  <si>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</si>
  <si>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</si>
  <si>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</si>
  <si>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</si>
  <si>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</si>
  <si>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</si>
  <si>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</si>
  <si>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</si>
  <si>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</si>
  <si>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</si>
  <si>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</si>
  <si>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</si>
  <si>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</si>
  <si>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</si>
  <si>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</si>
  <si>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</si>
  <si>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</si>
  <si>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</si>
  <si>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</si>
  <si>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</si>
  <si>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</si>
  <si>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</si>
  <si>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</si>
  <si>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</si>
  <si>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</si>
  <si>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</si>
  <si>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</si>
  <si>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</si>
  <si>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</si>
  <si>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</si>
  <si>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</si>
  <si>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</si>
  <si>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</si>
  <si>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</si>
  <si>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</si>
  <si>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</si>
  <si>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</si>
  <si>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</si>
  <si>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</si>
  <si>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</si>
  <si>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</si>
  <si>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</si>
  <si>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</si>
  <si>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</si>
  <si>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</si>
  <si>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</si>
  <si>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</si>
  <si>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</si>
  <si>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</si>
  <si>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</si>
  <si>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</si>
  <si>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</si>
  <si>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</si>
  <si>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</si>
  <si>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</si>
  <si>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</si>
  <si>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</si>
  <si>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</si>
  <si>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</si>
  <si>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</si>
  <si>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</si>
  <si>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</si>
  <si>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</si>
  <si>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</si>
  <si>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</si>
  <si>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</si>
  <si>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</si>
  <si>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</si>
  <si>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</si>
  <si>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</si>
  <si>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</si>
  <si>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</si>
  <si>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</si>
  <si>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</si>
  <si>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</si>
  <si>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</si>
  <si>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</si>
  <si>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</si>
  <si>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</si>
  <si>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</si>
  <si>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</si>
  <si>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</si>
  <si>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</si>
  <si>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</si>
  <si>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</si>
  <si>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</si>
  <si>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</si>
  <si>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</si>
  <si>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</si>
  <si>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</si>
  <si>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</si>
  <si>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</si>
  <si>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</si>
  <si>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</si>
  <si>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</si>
  <si>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</si>
  <si>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</si>
  <si>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</si>
  <si>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</si>
  <si>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</si>
  <si>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</si>
  <si>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</si>
  <si>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</si>
  <si>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</si>
  <si>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</si>
  <si>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</si>
  <si>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</si>
  <si>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</si>
  <si>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</si>
  <si>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</si>
  <si>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</si>
  <si>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</si>
  <si>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</si>
  <si>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</si>
  <si>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</si>
  <si>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</si>
  <si>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</si>
  <si>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</si>
  <si>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</si>
  <si>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</si>
  <si>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</si>
  <si>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</si>
  <si>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</si>
  <si>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</si>
  <si>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</si>
  <si>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</si>
  <si>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</si>
  <si>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</si>
  <si>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</si>
  <si>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</si>
  <si>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</si>
  <si>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</si>
  <si>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</si>
  <si>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</si>
  <si>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</si>
  <si>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</si>
  <si>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</si>
  <si>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</si>
  <si>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</si>
  <si>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</si>
  <si>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</si>
  <si>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</si>
  <si>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</si>
  <si>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</si>
  <si>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</si>
  <si>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</si>
  <si>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</si>
  <si>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</si>
  <si>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</si>
  <si>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</si>
  <si>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</si>
  <si>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</si>
  <si>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</si>
  <si>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</si>
  <si>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</si>
  <si>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</si>
  <si>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</si>
  <si>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</si>
  <si>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</si>
  <si>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</si>
  <si>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</si>
  <si>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</si>
  <si>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</si>
  <si>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</si>
  <si>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</si>
  <si>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</si>
  <si>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</si>
  <si>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</si>
  <si>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</si>
  <si>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</si>
  <si>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</si>
  <si>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</si>
  <si>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</si>
  <si>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</si>
  <si>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</si>
  <si>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</si>
  <si>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</si>
  <si>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</si>
  <si>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</si>
  <si>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</si>
  <si>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</si>
  <si>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</si>
  <si>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</si>
  <si>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</si>
  <si>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</si>
  <si>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</si>
  <si>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</si>
  <si>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</si>
  <si>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</si>
  <si>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</si>
  <si>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</si>
  <si>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</si>
  <si>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</si>
  <si>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</si>
  <si>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</si>
  <si>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</si>
  <si>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</si>
  <si>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</si>
  <si>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</si>
  <si>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</si>
  <si>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</si>
  <si>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</si>
  <si>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</si>
  <si>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</si>
  <si>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</si>
  <si>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</si>
  <si>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</si>
  <si>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</si>
  <si>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</si>
  <si>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</si>
  <si>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</si>
  <si>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</si>
  <si>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</si>
  <si>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</si>
  <si>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</si>
  <si>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</si>
  <si>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</si>
  <si>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</si>
  <si>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</si>
  <si>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</si>
  <si>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</si>
  <si>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</si>
  <si>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</si>
  <si>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</si>
  <si>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</si>
  <si>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</si>
  <si>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</si>
  <si>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</si>
  <si>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</si>
  <si>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</si>
  <si>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</si>
  <si>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</si>
  <si>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</si>
  <si>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</si>
  <si>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</si>
  <si>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</si>
  <si>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</si>
  <si>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</si>
  <si>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</si>
  <si>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</si>
  <si>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</si>
  <si>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</si>
  <si>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</si>
  <si>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</si>
  <si>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</si>
  <si>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</si>
  <si>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</si>
  <si>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</si>
  <si>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</si>
  <si>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</si>
  <si>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</si>
  <si>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</si>
  <si>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</si>
  <si>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</si>
  <si>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</si>
  <si>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</si>
  <si>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</si>
  <si>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</si>
  <si>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</si>
  <si>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</si>
  <si>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</si>
  <si>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</si>
  <si>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</si>
  <si>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</si>
  <si>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</si>
  <si>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</si>
  <si>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</si>
  <si>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</si>
  <si>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</si>
  <si>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</si>
  <si>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</si>
  <si>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</si>
  <si>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</si>
  <si>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</si>
  <si>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</si>
  <si>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</si>
  <si>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</si>
  <si>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</si>
  <si>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</si>
  <si>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</si>
  <si>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</si>
  <si>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</si>
  <si>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</si>
  <si>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</si>
  <si>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</si>
  <si>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</si>
  <si>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</si>
  <si>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</si>
  <si>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</si>
  <si>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</si>
  <si>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</si>
  <si>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</si>
  <si>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</si>
  <si>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</si>
  <si>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</si>
  <si>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</si>
  <si>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</si>
  <si>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</si>
  <si>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</si>
  <si>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</si>
  <si>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</si>
  <si>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</si>
  <si>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</si>
  <si>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</si>
  <si>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</si>
  <si>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</si>
  <si>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</si>
  <si>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</si>
  <si>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</si>
  <si>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</si>
  <si>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</si>
  <si>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</si>
  <si>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</si>
  <si>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</si>
  <si>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</si>
  <si>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</si>
  <si>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</si>
  <si>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</si>
  <si>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</si>
  <si>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</si>
  <si>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</si>
  <si>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</si>
  <si>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</si>
  <si>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</si>
  <si>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</si>
  <si>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</si>
  <si>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</si>
  <si>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</si>
  <si>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</si>
  <si>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</si>
  <si>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</si>
  <si>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</si>
  <si>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</si>
  <si>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</si>
  <si>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</si>
  <si>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</si>
  <si>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</si>
  <si>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</si>
  <si>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</si>
  <si>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</si>
  <si>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</si>
  <si>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</si>
  <si>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</si>
  <si>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</si>
  <si>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</si>
  <si>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</si>
  <si>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</si>
  <si>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</si>
  <si>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</si>
  <si>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</si>
  <si>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</si>
  <si>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</si>
  <si>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</si>
  <si>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</si>
  <si>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</si>
  <si>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</si>
  <si>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</si>
  <si>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</si>
  <si>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</si>
  <si>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</si>
  <si>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</si>
  <si>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</si>
  <si>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</si>
  <si>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</si>
  <si>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</si>
  <si>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</si>
  <si>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</si>
  <si>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</si>
  <si>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</si>
  <si>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</si>
  <si>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</si>
  <si>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</si>
  <si>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</si>
  <si>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</si>
  <si>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</si>
  <si>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</si>
  <si>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</si>
  <si>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</si>
  <si>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</si>
  <si>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</si>
  <si>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</si>
  <si>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</si>
  <si>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</si>
  <si>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</si>
  <si>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</si>
  <si>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</si>
  <si>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</si>
  <si>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</si>
  <si>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</si>
  <si>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</si>
  <si>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</si>
  <si>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</si>
  <si>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</si>
  <si>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</si>
  <si>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</si>
  <si>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</si>
  <si>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</si>
  <si>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</si>
  <si>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</si>
  <si>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</si>
  <si>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</si>
  <si>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</si>
  <si>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</si>
  <si>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</si>
  <si>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</si>
  <si>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</si>
  <si>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</si>
  <si>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</si>
  <si>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</si>
  <si>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</si>
  <si>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</si>
  <si>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</si>
  <si>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</si>
  <si>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</si>
  <si>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</si>
  <si>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</si>
  <si>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</si>
  <si>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</si>
  <si>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</si>
  <si>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</si>
  <si>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</si>
  <si>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</si>
  <si>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</si>
  <si>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</si>
  <si>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</si>
  <si>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</si>
  <si>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</si>
  <si>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</si>
  <si>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</si>
  <si>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</si>
  <si>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</si>
  <si>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</si>
  <si>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</si>
  <si>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</si>
  <si>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</si>
  <si>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</si>
  <si>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</si>
  <si>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</si>
  <si>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</si>
  <si>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</si>
  <si>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</si>
  <si>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</si>
  <si>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</si>
  <si>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</si>
  <si>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</si>
  <si>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</si>
  <si>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</si>
  <si>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</si>
  <si>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</si>
  <si>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</si>
  <si>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</si>
  <si>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</si>
  <si>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</si>
  <si>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</si>
  <si>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</si>
  <si>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</si>
  <si>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</si>
  <si>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</si>
  <si>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</si>
  <si>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</si>
  <si>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</si>
  <si>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</si>
  <si>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</si>
  <si>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</si>
  <si>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</si>
  <si>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</si>
  <si>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</si>
  <si>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</si>
  <si>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</si>
  <si>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</si>
  <si>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</si>
  <si>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</si>
  <si>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</si>
  <si>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</si>
  <si>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</si>
  <si>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</si>
  <si>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</si>
  <si>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</si>
  <si>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</si>
  <si>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</si>
  <si>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</si>
  <si>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</si>
  <si>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</si>
  <si>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</si>
  <si>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</si>
  <si>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</si>
  <si>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</si>
  <si>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</si>
  <si>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</si>
  <si>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</si>
  <si>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</si>
  <si>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</si>
  <si>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</si>
  <si>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</si>
  <si>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</si>
  <si>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</si>
  <si>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</si>
  <si>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</si>
  <si>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</si>
  <si>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</si>
  <si>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</si>
  <si>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</si>
  <si>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</si>
  <si>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</si>
  <si>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</si>
  <si>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</si>
  <si>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</si>
  <si>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</si>
  <si>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</si>
  <si>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</si>
  <si>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</si>
  <si>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</si>
  <si>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</si>
  <si>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</si>
  <si>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</si>
  <si>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</si>
  <si>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</si>
  <si>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</si>
  <si>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</si>
  <si>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</si>
  <si>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</si>
  <si>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</si>
  <si>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</si>
  <si>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</si>
  <si>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</si>
  <si>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</si>
  <si>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</si>
  <si>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</si>
  <si>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</si>
  <si>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</si>
  <si>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</si>
  <si>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</si>
  <si>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</si>
  <si>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</si>
  <si>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</si>
  <si>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</si>
  <si>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</si>
  <si>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</si>
  <si>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</si>
  <si>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</si>
  <si>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</si>
  <si>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</si>
  <si>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</si>
  <si>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</si>
  <si>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</si>
  <si>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</si>
  <si>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</si>
  <si>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</si>
  <si>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</si>
  <si>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</si>
  <si>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</si>
  <si>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</si>
  <si>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</si>
  <si>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</si>
  <si>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</si>
  <si>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</si>
  <si>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</si>
  <si>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</si>
  <si>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</si>
  <si>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</si>
  <si>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</si>
  <si>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</si>
  <si>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</si>
  <si>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</si>
  <si>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</si>
  <si>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</si>
  <si>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</si>
  <si>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</si>
  <si>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</si>
  <si>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</si>
  <si>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</si>
  <si>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</si>
  <si>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</si>
  <si>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</si>
  <si>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</si>
  <si>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</si>
  <si>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</si>
  <si>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</si>
  <si>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</si>
  <si>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</si>
  <si>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</si>
  <si>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</si>
  <si>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</si>
  <si>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</si>
  <si>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</si>
  <si>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</si>
  <si>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</si>
  <si>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</si>
  <si>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</si>
  <si>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</si>
  <si>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</si>
  <si>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</si>
  <si>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</si>
  <si>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</si>
  <si>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</si>
  <si>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</si>
  <si>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</si>
  <si>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</si>
  <si>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</si>
  <si>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</si>
  <si>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</si>
  <si>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</si>
  <si>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</si>
  <si>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</si>
  <si>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</si>
  <si>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</si>
  <si>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</si>
  <si>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</si>
  <si>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</si>
  <si>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</si>
  <si>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</si>
  <si>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</si>
  <si>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</si>
  <si>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</si>
  <si>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</si>
  <si>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</si>
  <si>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</si>
  <si>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</si>
  <si>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</si>
  <si>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</si>
  <si>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</si>
  <si>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</si>
  <si>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</si>
  <si>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</si>
  <si>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</si>
  <si>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</si>
  <si>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</si>
  <si>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</si>
  <si>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</si>
  <si>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</si>
  <si>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</si>
  <si>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</si>
  <si>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</si>
  <si>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</si>
  <si>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</si>
  <si>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</si>
  <si>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</si>
  <si>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</si>
  <si>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</si>
  <si>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</si>
  <si>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</si>
  <si>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</si>
  <si>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</si>
  <si>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</si>
  <si>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</si>
  <si>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</si>
  <si>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</si>
  <si>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</si>
  <si>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</si>
  <si>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</si>
  <si>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</si>
  <si>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</si>
  <si>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</si>
  <si>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</si>
  <si>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</si>
  <si>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</si>
  <si>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</si>
  <si>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</si>
  <si>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</si>
  <si>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</si>
  <si>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</si>
  <si>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</si>
  <si>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</si>
  <si>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</si>
  <si>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</si>
  <si>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</si>
  <si>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</si>
  <si>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</si>
  <si>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</si>
  <si>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</si>
  <si>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</si>
  <si>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</si>
  <si>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</si>
  <si>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</si>
  <si>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</si>
  <si>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</si>
  <si>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</si>
  <si>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</si>
  <si>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</si>
  <si>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</si>
  <si>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</si>
  <si>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</si>
  <si>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</si>
  <si>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</si>
  <si>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</si>
  <si>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</si>
  <si>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</si>
  <si>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</si>
  <si>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</si>
  <si>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</si>
  <si>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</si>
  <si>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</si>
  <si>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</si>
  <si>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</si>
  <si>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</si>
  <si>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</si>
  <si>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</si>
  <si>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</si>
  <si>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</si>
  <si>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</si>
  <si>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</si>
  <si>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</si>
  <si>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</si>
  <si>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</si>
  <si>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</si>
  <si>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</si>
  <si>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</si>
  <si>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</si>
  <si>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</si>
  <si>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</si>
  <si>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</si>
  <si>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</si>
  <si>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</si>
  <si>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</si>
  <si>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</si>
  <si>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</si>
  <si>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</si>
  <si>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</si>
  <si>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</si>
  <si>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</si>
  <si>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</si>
  <si>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</si>
  <si>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</si>
  <si>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</si>
  <si>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</si>
  <si>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</si>
  <si>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</si>
  <si>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</si>
  <si>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</si>
  <si>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</si>
  <si>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</si>
  <si>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</si>
  <si>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</si>
  <si>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</si>
  <si>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</si>
  <si>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</si>
  <si>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</si>
  <si>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</si>
  <si>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</si>
  <si>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</si>
  <si>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</si>
  <si>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</si>
  <si>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</si>
  <si>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</si>
  <si>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</si>
  <si>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</si>
  <si>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</si>
  <si>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</si>
  <si>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</si>
  <si>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</si>
  <si>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</si>
  <si>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</si>
  <si>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</si>
  <si>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</si>
  <si>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</si>
  <si>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</si>
  <si>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</si>
  <si>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</si>
  <si>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</si>
  <si>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</si>
  <si>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</si>
  <si>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</si>
  <si>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</si>
  <si>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</si>
  <si>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</si>
  <si>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</si>
  <si>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</si>
  <si>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</si>
  <si>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</si>
  <si>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</si>
  <si>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</si>
  <si>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</si>
  <si>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</si>
  <si>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</si>
  <si>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</si>
  <si>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</si>
  <si>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</si>
  <si>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</si>
  <si>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</si>
  <si>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</si>
  <si>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</si>
  <si>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</si>
  <si>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</si>
  <si>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</si>
  <si>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</si>
  <si>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</si>
  <si>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</si>
  <si>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</si>
  <si>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</si>
  <si>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</si>
  <si>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</si>
  <si>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</si>
  <si>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</si>
  <si>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</si>
  <si>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</si>
  <si>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</si>
  <si>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</si>
  <si>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</si>
  <si>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</si>
  <si>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</si>
  <si>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</si>
  <si>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</si>
  <si>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</si>
  <si>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</si>
  <si>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</si>
  <si>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</si>
  <si>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</si>
  <si>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</si>
  <si>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</si>
  <si>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</si>
  <si>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</si>
  <si>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</si>
  <si>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</si>
  <si>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</si>
  <si>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</si>
  <si>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</si>
  <si>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</si>
  <si>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</si>
  <si>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</si>
  <si>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</si>
  <si>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</si>
  <si>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</si>
  <si>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</si>
  <si>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</si>
  <si>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</si>
  <si>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</si>
  <si>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</si>
  <si>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</si>
  <si>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</si>
  <si>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</si>
  <si>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</si>
  <si>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</si>
  <si>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</si>
  <si>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</si>
  <si>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</si>
  <si>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</si>
  <si>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</si>
  <si>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</si>
  <si>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</si>
  <si>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</si>
  <si>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</si>
  <si>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</si>
  <si>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</si>
  <si>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</si>
  <si>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</si>
  <si>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</si>
  <si>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</si>
  <si>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</si>
  <si>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</si>
  <si>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</si>
  <si>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</si>
  <si>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</si>
  <si>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</si>
  <si>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</si>
  <si>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</si>
  <si>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</si>
  <si>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</si>
  <si>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</si>
  <si>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</si>
  <si>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</si>
  <si>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</si>
  <si>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</si>
  <si>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</si>
  <si>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</si>
  <si>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</si>
  <si>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</si>
  <si>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</si>
  <si>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</si>
  <si>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</si>
  <si>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</si>
  <si>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</si>
  <si>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</si>
  <si>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</si>
  <si>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</si>
  <si>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</si>
  <si>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</si>
  <si>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</si>
  <si>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</si>
  <si>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</si>
  <si>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</si>
  <si>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</si>
  <si>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</si>
  <si>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</si>
  <si>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</si>
  <si>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</si>
  <si>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</si>
  <si>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</si>
  <si>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</si>
  <si>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</si>
  <si>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</si>
  <si>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</si>
  <si>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</si>
  <si>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</si>
  <si>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</si>
  <si>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</si>
  <si>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</si>
  <si>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</si>
  <si>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</si>
  <si>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</si>
  <si>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</si>
  <si>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</si>
  <si>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</si>
  <si>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</si>
  <si>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</si>
  <si>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</si>
  <si>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</si>
  <si>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</si>
  <si>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</si>
  <si>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</si>
  <si>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</si>
  <si>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</si>
  <si>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</si>
  <si>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</si>
  <si>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</si>
  <si>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</si>
  <si>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</si>
  <si>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</si>
  <si>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</si>
  <si>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</si>
  <si>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</si>
  <si>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</si>
  <si>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</si>
  <si>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</si>
  <si>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</si>
  <si>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</si>
  <si>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</si>
  <si>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</si>
  <si>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</si>
  <si>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</si>
  <si>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</si>
  <si>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</si>
  <si>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</si>
  <si>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</si>
  <si>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</si>
  <si>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</si>
  <si>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</si>
  <si>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</si>
  <si>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</si>
  <si>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</si>
  <si>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</si>
  <si>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</si>
  <si>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</si>
  <si>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</si>
  <si>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</si>
  <si>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</si>
  <si>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</si>
  <si>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</si>
  <si>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</si>
  <si>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</si>
  <si>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</si>
  <si>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</si>
  <si>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</si>
  <si>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</si>
  <si>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</si>
  <si>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</si>
  <si>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</si>
  <si>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</si>
  <si>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</si>
  <si>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</si>
  <si>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</si>
  <si>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</si>
  <si>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</si>
  <si>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</si>
  <si>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</si>
  <si>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</si>
  <si>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</si>
  <si>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</si>
  <si>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</si>
  <si>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</si>
  <si>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</si>
  <si>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</si>
  <si>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</si>
  <si>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</si>
  <si>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</si>
  <si>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</si>
  <si>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</si>
  <si>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</si>
  <si>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</si>
  <si>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</si>
  <si>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</si>
  <si>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</si>
  <si>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</si>
  <si>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</si>
  <si>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</si>
  <si>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</si>
  <si>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</si>
  <si>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</si>
  <si>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</si>
  <si>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</si>
  <si>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</si>
  <si>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</si>
  <si>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</si>
  <si>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</si>
  <si>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</si>
  <si>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</si>
  <si>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</si>
  <si>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</si>
  <si>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</si>
  <si>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</si>
  <si>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</si>
  <si>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</si>
  <si>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</si>
  <si>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</si>
  <si>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</si>
  <si>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</si>
  <si>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</si>
  <si>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</si>
  <si>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</si>
  <si>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</si>
  <si>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</si>
  <si>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</si>
  <si>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</si>
  <si>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</si>
  <si>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</si>
  <si>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</si>
  <si>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</si>
  <si>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</si>
  <si>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</si>
  <si>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</si>
  <si>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</si>
  <si>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</si>
  <si>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</si>
  <si>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</si>
  <si>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</si>
  <si>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</si>
  <si>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</si>
  <si>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</si>
  <si>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</si>
  <si>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</si>
  <si>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</si>
  <si>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</si>
  <si>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</si>
  <si>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</si>
  <si>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</si>
  <si>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</si>
  <si>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</si>
  <si>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</si>
  <si>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</si>
  <si>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</si>
  <si>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</si>
  <si>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</si>
  <si>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</si>
  <si>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</si>
  <si>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</si>
  <si>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</si>
  <si>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</si>
  <si>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</si>
  <si>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</si>
  <si>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</si>
  <si>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</si>
  <si>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</si>
  <si>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</si>
  <si>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</si>
  <si>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</si>
  <si>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</si>
  <si>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</si>
  <si>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</si>
  <si>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</si>
  <si>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</si>
  <si>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</si>
  <si>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</si>
  <si>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</si>
  <si>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</si>
  <si>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</si>
  <si>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</si>
  <si>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</si>
  <si>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</si>
  <si>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</si>
  <si>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</si>
  <si>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</si>
  <si>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</si>
  <si>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</si>
  <si>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</si>
  <si>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</si>
  <si>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</si>
  <si>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</si>
  <si>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</si>
  <si>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</si>
  <si>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</si>
  <si>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</si>
  <si>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</si>
  <si>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</si>
  <si>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</si>
  <si>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</si>
  <si>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</si>
  <si>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</si>
  <si>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</si>
  <si>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</si>
  <si>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</si>
  <si>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</si>
  <si>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</si>
  <si>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</si>
  <si>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</si>
  <si>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</si>
  <si>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</si>
  <si>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</si>
  <si>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</si>
  <si>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</si>
  <si>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</si>
  <si>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</si>
  <si>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</si>
  <si>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</si>
  <si>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</si>
  <si>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</si>
  <si>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</si>
  <si>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</si>
  <si>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</si>
  <si>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</si>
  <si>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</si>
  <si>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</si>
  <si>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</si>
  <si>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</si>
  <si>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</si>
  <si>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</si>
  <si>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</si>
  <si>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</si>
  <si>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</si>
  <si>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</si>
  <si>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</si>
  <si>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</si>
  <si>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</si>
  <si>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</si>
  <si>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</si>
  <si>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</si>
  <si>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</si>
  <si>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</si>
  <si>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</si>
  <si>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</si>
  <si>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</si>
  <si>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</si>
  <si>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</si>
  <si>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</si>
  <si>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</si>
  <si>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</si>
  <si>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</si>
  <si>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</si>
  <si>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</si>
  <si>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</si>
  <si>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</si>
  <si>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</si>
  <si>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</si>
  <si>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</si>
  <si>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</si>
  <si>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</si>
  <si>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</si>
  <si>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</si>
  <si>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</si>
  <si>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</si>
  <si>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</si>
  <si>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</si>
  <si>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</si>
  <si>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</si>
  <si>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</si>
  <si>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</si>
  <si>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</si>
  <si>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</si>
  <si>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</si>
  <si>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</si>
  <si>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</si>
  <si>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</si>
  <si>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</si>
  <si>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</si>
  <si>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</si>
  <si>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</si>
  <si>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</si>
  <si>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</si>
  <si>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</si>
  <si>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</si>
  <si>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</si>
  <si>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</si>
  <si>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</si>
  <si>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</si>
  <si>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</si>
  <si>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</si>
  <si>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</si>
  <si>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</si>
  <si>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</si>
  <si>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</si>
  <si>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</si>
  <si>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</si>
  <si>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</si>
  <si>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</si>
  <si>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</si>
  <si>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</si>
  <si>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</si>
  <si>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</si>
  <si>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</si>
  <si>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</si>
  <si>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</si>
  <si>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</si>
  <si>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</si>
  <si>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</si>
  <si>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</si>
  <si>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</si>
  <si>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</si>
  <si>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</si>
  <si>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</si>
  <si>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</si>
  <si>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</si>
  <si>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</si>
  <si>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</si>
  <si>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</si>
  <si>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</si>
  <si>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</si>
  <si>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</si>
  <si>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</si>
  <si>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</si>
  <si>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</si>
  <si>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</si>
  <si>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</si>
  <si>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</si>
  <si>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</si>
  <si>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</si>
  <si>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</si>
  <si>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</si>
  <si>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</si>
  <si>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</si>
  <si>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</si>
  <si>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</si>
  <si>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</si>
  <si>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</si>
  <si>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</si>
  <si>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</si>
  <si>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</si>
  <si>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</si>
  <si>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</si>
  <si>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</si>
  <si>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</si>
  <si>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</si>
  <si>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</si>
  <si>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</si>
  <si>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</si>
  <si>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</si>
  <si>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</si>
  <si>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</si>
  <si>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</si>
  <si>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</si>
  <si>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</si>
  <si>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</si>
  <si>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</si>
  <si>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</si>
  <si>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</si>
  <si>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</si>
  <si>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</si>
  <si>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</si>
  <si>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</si>
  <si>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</si>
  <si>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</si>
  <si>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</si>
  <si>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</si>
  <si>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</si>
  <si>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</si>
  <si>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</si>
  <si>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</si>
  <si>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</si>
  <si>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</si>
  <si>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</si>
  <si>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</si>
  <si>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</si>
  <si>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</si>
  <si>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</si>
  <si>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</si>
  <si>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</si>
  <si>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</si>
  <si>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</si>
  <si>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</si>
  <si>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</si>
  <si>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</si>
  <si>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</si>
  <si>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</si>
  <si>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</si>
  <si>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</si>
  <si>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</si>
  <si>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</si>
  <si>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</si>
  <si>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</si>
  <si>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</si>
  <si>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</si>
  <si>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</si>
  <si>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</si>
  <si>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</si>
  <si>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</si>
  <si>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</si>
  <si>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</si>
  <si>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</si>
  <si>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</si>
  <si>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</si>
  <si>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</si>
  <si>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</si>
  <si>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</si>
  <si>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</si>
  <si>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</si>
  <si>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</si>
  <si>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</si>
  <si>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</si>
  <si>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</si>
  <si>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</si>
  <si>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</si>
  <si>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</si>
  <si>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</si>
  <si>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</si>
  <si>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</si>
  <si>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</si>
  <si>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</si>
  <si>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</si>
  <si>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</si>
  <si>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</si>
  <si>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</si>
  <si>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</si>
  <si>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</si>
  <si>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</si>
  <si>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</si>
  <si>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</si>
  <si>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</si>
  <si>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</si>
  <si>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</si>
  <si>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</si>
  <si>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</si>
  <si>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</si>
  <si>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</si>
  <si>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</si>
  <si>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</si>
  <si>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</si>
  <si>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</si>
  <si>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</si>
  <si>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</si>
  <si>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</si>
  <si>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</si>
  <si>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</si>
  <si>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</si>
  <si>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</si>
  <si>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</si>
  <si>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</si>
  <si>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</si>
  <si>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</si>
  <si>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</si>
  <si>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</si>
  <si>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</si>
  <si>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</si>
  <si>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</si>
  <si>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</si>
  <si>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</si>
  <si>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</si>
  <si>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</si>
  <si>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</si>
  <si>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</si>
  <si>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</si>
  <si>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</si>
  <si>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</si>
  <si>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</si>
  <si>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</si>
  <si>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</si>
  <si>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</si>
  <si>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</si>
  <si>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</si>
  <si>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</si>
  <si>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</si>
  <si>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</si>
  <si>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</si>
  <si>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</si>
  <si>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</si>
  <si>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</si>
  <si>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</si>
  <si>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</si>
  <si>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</si>
  <si>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</si>
  <si>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</si>
  <si>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</si>
  <si>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</si>
  <si>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</si>
  <si>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</si>
  <si>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</si>
  <si>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</si>
  <si>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</si>
  <si>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</si>
  <si>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</si>
  <si>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</si>
  <si>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</si>
  <si>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</si>
  <si>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</si>
  <si>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</si>
  <si>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</si>
  <si>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</si>
  <si>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</si>
  <si>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</si>
  <si>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</si>
  <si>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</si>
  <si>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</si>
  <si>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</si>
  <si>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</si>
  <si>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</si>
  <si>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</si>
  <si>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</si>
  <si>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</si>
  <si>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</si>
  <si>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</si>
  <si>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</si>
  <si>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</si>
  <si>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</si>
  <si>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</si>
  <si>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</si>
  <si>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</si>
  <si>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</si>
  <si>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</si>
  <si>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</si>
  <si>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</si>
  <si>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</si>
  <si>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</si>
  <si>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</si>
  <si>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</si>
  <si>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</si>
  <si>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</si>
  <si>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</si>
  <si>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</si>
  <si>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</si>
  <si>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</si>
  <si>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</si>
  <si>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</si>
  <si>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</si>
  <si>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</si>
  <si>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</si>
  <si>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</si>
  <si>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</si>
  <si>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</si>
  <si>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</si>
  <si>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</si>
  <si>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</si>
  <si>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</si>
  <si>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</si>
  <si>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</si>
  <si>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</si>
  <si>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</si>
  <si>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</si>
  <si>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</si>
  <si>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</si>
  <si>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</si>
  <si>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</si>
  <si>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</si>
  <si>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</si>
  <si>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</si>
  <si>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</si>
  <si>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</si>
  <si>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</si>
  <si>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</si>
  <si>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</si>
  <si>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</si>
  <si>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</si>
  <si>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</si>
  <si>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</si>
  <si>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</si>
  <si>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</si>
  <si>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</si>
  <si>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</si>
  <si>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</si>
  <si>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</si>
  <si>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</si>
  <si>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</si>
  <si>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</si>
  <si>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</si>
  <si>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</si>
  <si>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</si>
  <si>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</si>
  <si>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</si>
  <si>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</si>
  <si>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</si>
  <si>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</si>
  <si>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</si>
  <si>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</si>
  <si>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</si>
  <si>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</si>
  <si>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</si>
  <si>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</si>
  <si>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</si>
  <si>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</si>
  <si>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</si>
  <si>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</si>
  <si>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</si>
  <si>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</si>
  <si>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</si>
  <si>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</si>
  <si>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</si>
  <si>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</si>
  <si>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</si>
  <si>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</si>
  <si>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</si>
  <si>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</si>
  <si>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</si>
  <si>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</si>
  <si>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</si>
  <si>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</si>
  <si>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</si>
  <si>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</si>
  <si>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</si>
  <si>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</si>
  <si>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</si>
  <si>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</si>
  <si>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</si>
  <si>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</si>
  <si>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</si>
  <si>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</si>
  <si>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</si>
  <si>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</si>
  <si>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</si>
  <si>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</si>
  <si>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</si>
  <si>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</si>
  <si>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</si>
  <si>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</si>
  <si>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</si>
  <si>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</si>
  <si>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</si>
  <si>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</si>
  <si>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</si>
  <si>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</si>
  <si>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</si>
  <si>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</si>
  <si>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</si>
  <si>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</si>
  <si>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</si>
  <si>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</si>
  <si>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</si>
  <si>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</si>
  <si>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</si>
  <si>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</si>
  <si>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</si>
  <si>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</si>
  <si>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</si>
  <si>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</si>
  <si>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</si>
  <si>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</si>
  <si>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</si>
  <si>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</si>
  <si>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</si>
  <si>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</si>
  <si>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</si>
  <si>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</si>
  <si>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</si>
  <si>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</si>
  <si>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</si>
  <si>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</si>
  <si>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</si>
  <si>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</si>
  <si>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</si>
  <si>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</si>
  <si>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</si>
  <si>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</si>
  <si>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</si>
  <si>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</si>
  <si>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</si>
  <si>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</si>
  <si>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</si>
  <si>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</si>
  <si>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</si>
  <si>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</si>
  <si>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</si>
  <si>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</si>
  <si>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</si>
  <si>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</si>
  <si>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</si>
  <si>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</si>
  <si>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</si>
  <si>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</si>
  <si>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</si>
  <si>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</si>
  <si>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</si>
  <si>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</si>
  <si>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</si>
  <si>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</si>
  <si>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</si>
  <si>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</si>
  <si>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</si>
  <si>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</si>
  <si>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</si>
  <si>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</si>
  <si>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</si>
  <si>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</si>
  <si>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</si>
  <si>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</si>
  <si>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</si>
  <si>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</si>
  <si>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</si>
  <si>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</si>
  <si>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</si>
  <si>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</si>
  <si>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</si>
  <si>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</si>
  <si>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</si>
  <si>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</si>
  <si>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</si>
  <si>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</si>
  <si>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</si>
  <si>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</si>
  <si>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</si>
  <si>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</si>
  <si>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</si>
  <si>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</si>
  <si>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</si>
  <si>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</si>
  <si>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</si>
  <si>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</si>
  <si>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</si>
  <si>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</si>
  <si>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</si>
  <si>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</si>
  <si>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</si>
  <si>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</si>
  <si>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</si>
  <si>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</si>
  <si>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</si>
  <si>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</si>
  <si>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</si>
  <si>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</si>
  <si>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</si>
  <si>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</si>
  <si>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</si>
  <si>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</si>
  <si>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</si>
  <si>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</si>
  <si>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</si>
  <si>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</si>
  <si>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</si>
  <si>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</si>
  <si>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</si>
  <si>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</si>
  <si>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</si>
  <si>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</si>
  <si>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</si>
  <si>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</si>
  <si>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</si>
  <si>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</si>
  <si>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</si>
  <si>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</si>
  <si>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</si>
  <si>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</si>
  <si>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</si>
  <si>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</si>
  <si>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</si>
  <si>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</si>
  <si>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</si>
  <si>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</si>
  <si>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</si>
  <si>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</si>
  <si>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</si>
  <si>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</si>
  <si>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</si>
  <si>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</si>
  <si>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</si>
  <si>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</si>
  <si>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</si>
  <si>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</si>
  <si>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</si>
  <si>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</si>
  <si>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</si>
  <si>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</si>
  <si>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</si>
  <si>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</si>
  <si>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</si>
  <si>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</si>
  <si>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</si>
  <si>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</si>
  <si>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</si>
  <si>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</si>
  <si>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</si>
  <si>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</si>
  <si>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</si>
  <si>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</si>
  <si>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</si>
  <si>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</si>
  <si>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</si>
  <si>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</si>
  <si>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</si>
  <si>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</si>
  <si>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</si>
  <si>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</si>
  <si>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</si>
  <si>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</si>
  <si>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</si>
  <si>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</si>
  <si>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</si>
  <si>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</si>
  <si>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</si>
  <si>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</si>
  <si>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</si>
  <si>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</si>
  <si>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</si>
  <si>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</si>
  <si>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</si>
  <si>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</si>
  <si>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</si>
  <si>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</si>
  <si>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</si>
  <si>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</si>
  <si>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</si>
  <si>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</si>
  <si>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</si>
  <si>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</si>
  <si>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</si>
  <si>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</si>
  <si>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</si>
  <si>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</si>
  <si>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</si>
  <si>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</si>
  <si>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</si>
  <si>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</si>
  <si>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</si>
  <si>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</si>
  <si>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</si>
  <si>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</si>
  <si>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</si>
  <si>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</si>
  <si>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</si>
  <si>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</si>
  <si>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</si>
  <si>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</si>
  <si>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</si>
  <si>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</si>
  <si>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</si>
  <si>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</si>
  <si>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</si>
  <si>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</si>
  <si>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</si>
  <si>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</si>
  <si>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</si>
  <si>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</si>
  <si>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</si>
  <si>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</si>
  <si>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</si>
  <si>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</si>
  <si>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</si>
  <si>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</si>
  <si>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</si>
  <si>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</si>
  <si>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</si>
  <si>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</si>
  <si>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</si>
  <si>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</si>
  <si>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</si>
  <si>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</si>
  <si>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</si>
  <si>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</si>
  <si>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</si>
  <si>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</si>
  <si>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</si>
  <si>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</si>
  <si>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</si>
  <si>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</si>
  <si>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</si>
  <si>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</si>
  <si>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</si>
  <si>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</si>
  <si>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</si>
  <si>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</si>
  <si>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</si>
  <si>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</si>
  <si>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</si>
  <si>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</si>
  <si>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</si>
  <si>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</si>
  <si>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</si>
  <si>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</si>
  <si>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</si>
  <si>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</si>
  <si>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</si>
  <si>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</si>
  <si>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</si>
  <si>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</si>
  <si>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</si>
  <si>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</si>
  <si>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</si>
  <si>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</si>
  <si>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</si>
  <si>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</si>
  <si>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</si>
  <si>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</si>
  <si>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</si>
  <si>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</si>
  <si>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</si>
  <si>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</si>
  <si>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</si>
  <si>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</si>
  <si>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</si>
  <si>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</si>
  <si>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</si>
  <si>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</si>
  <si>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</si>
  <si>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</si>
  <si>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</si>
  <si>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</si>
  <si>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</si>
  <si>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</si>
  <si>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</si>
  <si>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</si>
  <si>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</si>
  <si>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</si>
  <si>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</si>
  <si>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</si>
  <si>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</si>
  <si>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</si>
  <si>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</si>
  <si>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</si>
  <si>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</si>
  <si>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</si>
  <si>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</si>
  <si>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</si>
  <si>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</si>
  <si>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</si>
  <si>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</si>
  <si>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</si>
  <si>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</si>
  <si>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</si>
  <si>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</si>
  <si>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</si>
  <si>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</si>
  <si>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</si>
  <si>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</si>
  <si>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</si>
  <si>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</si>
  <si>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</si>
  <si>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</si>
  <si>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</si>
  <si>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</si>
  <si>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</si>
  <si>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</si>
  <si>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</si>
  <si>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</si>
  <si>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</si>
  <si>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</si>
  <si>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</si>
  <si>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</si>
  <si>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</si>
  <si>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</si>
  <si>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</si>
  <si>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</si>
  <si>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</si>
  <si>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</si>
  <si>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</si>
  <si>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</si>
  <si>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</si>
  <si>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</si>
  <si>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</si>
  <si>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</si>
  <si>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</si>
  <si>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</si>
  <si>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</si>
  <si>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</si>
  <si>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</si>
  <si>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</si>
  <si>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</si>
  <si>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</si>
  <si>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</si>
  <si>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</si>
  <si>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</si>
  <si>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</si>
  <si>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</si>
  <si>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</si>
  <si>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</si>
  <si>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</si>
  <si>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</si>
  <si>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</si>
  <si>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</si>
  <si>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</si>
  <si>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</si>
  <si>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</si>
  <si>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</si>
  <si>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</si>
  <si>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</si>
  <si>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</si>
  <si>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</si>
  <si>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</si>
  <si>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</si>
  <si>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</si>
  <si>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</si>
  <si>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</si>
  <si>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</si>
  <si>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</si>
  <si>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</si>
  <si>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</si>
  <si>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</si>
  <si>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</si>
  <si>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</si>
  <si>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</si>
  <si>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</si>
  <si>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</si>
  <si>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</si>
  <si>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</si>
  <si>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</si>
  <si>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</si>
  <si>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</si>
  <si>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</si>
  <si>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</si>
  <si>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</si>
  <si>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</si>
  <si>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</si>
  <si>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</si>
  <si>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</si>
  <si>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</si>
  <si>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</si>
  <si>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</si>
  <si>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</si>
  <si>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</si>
  <si>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</si>
  <si>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</si>
  <si>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</si>
  <si>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</si>
  <si>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</si>
  <si>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</si>
  <si>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</si>
  <si>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</si>
  <si>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</si>
  <si>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</si>
  <si>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</si>
  <si>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</si>
  <si>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</si>
  <si>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</si>
  <si>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</si>
  <si>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</si>
  <si>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</si>
  <si>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</si>
  <si>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</si>
  <si>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</si>
  <si>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</si>
  <si>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</si>
  <si>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</si>
  <si>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</si>
  <si>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</si>
  <si>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</si>
  <si>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</si>
  <si>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</si>
  <si>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</si>
  <si>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</si>
  <si>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</si>
  <si>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</si>
  <si>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</si>
  <si>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</si>
  <si>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</si>
  <si>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</si>
  <si>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</si>
  <si>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</si>
  <si>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</si>
  <si>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</si>
  <si>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</si>
  <si>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</si>
  <si>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</si>
  <si>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</si>
  <si>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</si>
  <si>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</si>
  <si>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</si>
  <si>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</si>
  <si>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</si>
  <si>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</si>
  <si>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</si>
  <si>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</si>
  <si>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</si>
  <si>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</si>
  <si>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</si>
  <si>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</si>
  <si>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</si>
  <si>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</si>
  <si>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</si>
  <si>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</si>
  <si>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</si>
  <si>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</si>
  <si>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</si>
  <si>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</si>
  <si>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</si>
  <si>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</si>
  <si>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</si>
  <si>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</si>
  <si>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</si>
  <si>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</si>
  <si>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</si>
  <si>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</si>
  <si>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</si>
  <si>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</si>
  <si>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</si>
  <si>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</si>
  <si>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</si>
  <si>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</si>
  <si>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</si>
  <si>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</si>
  <si>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</si>
  <si>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</si>
  <si>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</si>
  <si>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</si>
  <si>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</si>
  <si>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</si>
  <si>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</si>
  <si>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</si>
  <si>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</si>
  <si>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</si>
  <si>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</si>
  <si>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</si>
  <si>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</si>
  <si>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</si>
  <si>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</si>
  <si>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</si>
  <si>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</si>
  <si>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</si>
  <si>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</si>
  <si>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</si>
  <si>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</si>
  <si>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</si>
  <si>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</si>
  <si>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</si>
  <si>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</si>
  <si>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</si>
  <si>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</si>
  <si>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</si>
  <si>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</si>
  <si>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</si>
  <si>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</si>
  <si>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</si>
  <si>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</si>
  <si>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</si>
  <si>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</si>
  <si>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</si>
  <si>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</si>
  <si>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</si>
  <si>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</si>
  <si>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</si>
  <si>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</si>
  <si>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</si>
  <si>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</si>
  <si>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</si>
  <si>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</si>
  <si>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</si>
  <si>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</si>
  <si>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</si>
  <si>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</si>
  <si>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</si>
  <si>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</si>
  <si>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</si>
  <si>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</si>
  <si>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</si>
  <si>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</si>
  <si>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</si>
  <si>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</si>
  <si>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</si>
  <si>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</si>
  <si>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</si>
  <si>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</si>
  <si>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</si>
  <si>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</si>
  <si>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</si>
  <si>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</si>
  <si>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</si>
  <si>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</si>
  <si>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</si>
  <si>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</si>
  <si>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</si>
  <si>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</si>
  <si>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</si>
  <si>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</si>
  <si>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</si>
  <si>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</si>
  <si>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</si>
  <si>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</si>
  <si>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</si>
  <si>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</si>
  <si>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</si>
  <si>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</si>
  <si>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</si>
  <si>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</si>
  <si>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</si>
  <si>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</si>
  <si>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</si>
  <si>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</si>
  <si>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</si>
  <si>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</si>
  <si>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</si>
  <si>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</si>
  <si>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</si>
  <si>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</si>
  <si>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</si>
  <si>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</si>
  <si>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</si>
  <si>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</si>
  <si>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</si>
  <si>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</si>
  <si>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</si>
  <si>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</si>
  <si>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</si>
  <si>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</si>
  <si>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</si>
  <si>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</si>
  <si>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</si>
  <si>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</si>
  <si>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</si>
  <si>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</si>
  <si>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</si>
  <si>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</si>
  <si>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</si>
  <si>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</si>
  <si>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</si>
  <si>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</si>
  <si>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</si>
  <si>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</si>
  <si>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</si>
  <si>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</si>
  <si>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</si>
  <si>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</si>
  <si>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</si>
  <si>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</si>
  <si>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</si>
  <si>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</si>
  <si>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</si>
  <si>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</si>
  <si>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</si>
  <si>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</si>
  <si>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</si>
  <si>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</si>
  <si>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</si>
  <si>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</si>
  <si>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</si>
  <si>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</si>
  <si>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</si>
  <si>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</si>
  <si>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</si>
  <si>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</si>
  <si>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</si>
  <si>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</si>
  <si>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</si>
  <si>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</si>
  <si>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</si>
  <si>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</si>
  <si>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</si>
  <si>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</si>
  <si>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</si>
  <si>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</si>
  <si>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</si>
  <si>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</si>
  <si>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</si>
  <si>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</si>
  <si>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</si>
  <si>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</si>
  <si>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</si>
  <si>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</si>
  <si>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</si>
  <si>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</si>
  <si>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</si>
  <si>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</si>
  <si>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</si>
  <si>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</si>
  <si>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</si>
  <si>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</si>
  <si>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</si>
  <si>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</si>
  <si>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</si>
  <si>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</si>
  <si>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</si>
  <si>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</si>
  <si>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</si>
  <si>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</si>
  <si>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</si>
  <si>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</si>
  <si>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</si>
  <si>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</si>
  <si>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</si>
  <si>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</si>
  <si>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</si>
  <si>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</si>
  <si>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</si>
  <si>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</si>
  <si>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</si>
  <si>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</si>
  <si>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</si>
  <si>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</si>
  <si>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</si>
  <si>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</si>
  <si>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</si>
  <si>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</si>
  <si>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</si>
  <si>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</si>
  <si>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</si>
  <si>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</si>
  <si>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</si>
  <si>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</si>
  <si>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</si>
  <si>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</si>
  <si>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</si>
  <si>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</si>
  <si>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</si>
  <si>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</si>
  <si>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</si>
  <si>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</si>
  <si>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</si>
  <si>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</si>
  <si>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</si>
  <si>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</si>
  <si>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</si>
  <si>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</si>
  <si>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</si>
  <si>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</si>
  <si>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</si>
  <si>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</si>
  <si>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</si>
  <si>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</si>
  <si>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</si>
  <si>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</si>
  <si>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</si>
  <si>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</si>
  <si>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</si>
  <si>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</si>
  <si>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</si>
  <si>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</si>
  <si>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</si>
  <si>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</si>
  <si>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</si>
  <si>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</si>
  <si>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</si>
  <si>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</si>
  <si>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</si>
  <si>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</si>
  <si>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</si>
  <si>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</si>
  <si>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</si>
  <si>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</si>
  <si>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</si>
  <si>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</si>
  <si>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</si>
  <si>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</si>
  <si>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</si>
  <si>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</si>
  <si>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</si>
  <si>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</si>
  <si>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</si>
  <si>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</si>
  <si>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</si>
  <si>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</si>
  <si>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</si>
  <si>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</si>
  <si>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</si>
  <si>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</si>
  <si>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</si>
  <si>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</si>
  <si>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</si>
  <si>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</si>
  <si>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</si>
  <si>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</si>
  <si>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</si>
  <si>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</si>
  <si>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</si>
  <si>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</si>
  <si>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</si>
  <si>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</si>
  <si>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</si>
  <si>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</si>
  <si>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</si>
  <si>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</si>
  <si>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</si>
  <si>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</si>
  <si>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</si>
  <si>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</si>
  <si>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</si>
  <si>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</si>
  <si>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</si>
  <si>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</si>
  <si>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</si>
  <si>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</si>
  <si>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</si>
  <si>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</si>
  <si>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</si>
  <si>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</si>
  <si>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</si>
  <si>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</si>
  <si>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</si>
  <si>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</si>
  <si>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</si>
  <si>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</si>
  <si>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</si>
  <si>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</si>
  <si>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</si>
  <si>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</si>
  <si>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</si>
  <si>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</si>
  <si>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</si>
  <si>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</si>
  <si>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</si>
  <si>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</si>
  <si>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</si>
  <si>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</si>
  <si>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</si>
  <si>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</si>
  <si>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</si>
  <si>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</si>
  <si>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</si>
  <si>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</si>
  <si>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</si>
  <si>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</si>
  <si>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</si>
  <si>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</si>
  <si>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</si>
  <si>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</si>
  <si>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</si>
  <si>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</si>
  <si>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</si>
  <si>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</si>
  <si>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</si>
  <si>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</si>
  <si>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</si>
  <si>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</si>
  <si>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</si>
  <si>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</si>
  <si>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</si>
  <si>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</si>
  <si>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</si>
  <si>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</si>
  <si>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</si>
  <si>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</si>
  <si>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</si>
  <si>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</si>
  <si>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</si>
  <si>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</si>
  <si>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</si>
  <si>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</si>
  <si>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</si>
  <si>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</si>
  <si>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</si>
  <si>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</si>
  <si>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</si>
  <si>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</si>
  <si>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</si>
  <si>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</si>
  <si>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</si>
  <si>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</si>
  <si>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</si>
  <si>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</si>
  <si>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</si>
  <si>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</si>
  <si>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</si>
  <si>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</si>
  <si>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</si>
  <si>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</si>
  <si>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</si>
  <si>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</si>
  <si>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</si>
  <si>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</si>
  <si>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</si>
  <si>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</si>
  <si>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</si>
  <si>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</si>
  <si>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</si>
  <si>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</si>
  <si>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</si>
  <si>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</si>
  <si>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</si>
  <si>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</si>
  <si>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</si>
  <si>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</si>
  <si>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</si>
  <si>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</si>
  <si>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</si>
  <si>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</si>
  <si>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</si>
  <si>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</si>
  <si>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</si>
  <si>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</si>
  <si>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</si>
  <si>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</si>
  <si>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</si>
  <si>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</si>
  <si>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</si>
  <si>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</si>
  <si>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</si>
  <si>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</si>
  <si>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</si>
  <si>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</si>
  <si>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</si>
  <si>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</si>
  <si>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</si>
  <si>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</si>
  <si>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</si>
  <si>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</si>
  <si>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</si>
  <si>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</si>
  <si>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</si>
  <si>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</si>
  <si>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</si>
  <si>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</si>
  <si>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</si>
  <si>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</si>
  <si>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</si>
  <si>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</si>
  <si>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</si>
  <si>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</si>
  <si>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</si>
  <si>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</si>
  <si>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</si>
  <si>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</si>
  <si>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</si>
  <si>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</si>
  <si>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</si>
  <si>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</si>
  <si>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</si>
  <si>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</si>
  <si>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</si>
  <si>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</si>
  <si>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</si>
  <si>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</si>
  <si>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</si>
  <si>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</si>
  <si>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</si>
  <si>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</si>
  <si>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</si>
  <si>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</si>
  <si>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</si>
  <si>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</si>
  <si>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</si>
  <si>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</si>
  <si>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</si>
  <si>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</si>
  <si>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</si>
  <si>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</si>
  <si>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</si>
  <si>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</si>
  <si>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</si>
  <si>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</si>
  <si>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</si>
  <si>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</si>
  <si>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</si>
  <si>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</si>
  <si>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</si>
  <si>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</si>
  <si>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</si>
  <si>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</si>
  <si>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</si>
  <si>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</si>
  <si>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</si>
  <si>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</si>
  <si>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</si>
  <si>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</si>
  <si>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</si>
  <si>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</si>
  <si>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</si>
  <si>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</si>
  <si>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</si>
  <si>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</si>
  <si>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</si>
  <si>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</si>
  <si>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</si>
  <si>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</si>
  <si>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</si>
  <si>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</si>
  <si>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</si>
  <si>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</si>
  <si>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</si>
  <si>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</si>
  <si>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</si>
  <si>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</si>
  <si>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</si>
  <si>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</si>
  <si>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</si>
  <si>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</si>
  <si>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</si>
  <si>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</si>
  <si>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</si>
  <si>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</si>
  <si>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</si>
  <si>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</si>
  <si>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</si>
  <si>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</si>
  <si>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</si>
  <si>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</si>
  <si>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</si>
  <si>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</si>
  <si>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</si>
  <si>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</si>
  <si>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</si>
  <si>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</si>
  <si>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</si>
  <si>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</si>
  <si>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</si>
  <si>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</si>
  <si>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</si>
  <si>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</si>
  <si>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</si>
  <si>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</si>
  <si>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</si>
  <si>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</si>
  <si>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</si>
  <si>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</si>
  <si>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</si>
  <si>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</si>
  <si>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</si>
  <si>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</si>
  <si>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</si>
  <si>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</si>
  <si>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</si>
  <si>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</si>
  <si>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</si>
  <si>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</si>
  <si>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</si>
  <si>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</si>
  <si>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</si>
  <si>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</si>
  <si>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</si>
  <si>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</si>
  <si>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</si>
  <si>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</si>
  <si>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</si>
  <si>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</si>
  <si>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</si>
  <si>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</si>
  <si>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</si>
  <si>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</si>
  <si>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</si>
  <si>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</si>
  <si>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</si>
  <si>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</si>
  <si>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</si>
  <si>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</si>
  <si>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</si>
  <si>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</si>
  <si>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</si>
  <si>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</si>
  <si>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</si>
  <si>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</si>
  <si>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</si>
  <si>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</si>
  <si>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</si>
  <si>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</si>
  <si>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</si>
  <si>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</si>
  <si>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</si>
  <si>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</si>
  <si>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</si>
  <si>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</si>
  <si>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</si>
  <si>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</si>
  <si>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</si>
  <si>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</si>
  <si>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</si>
  <si>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</si>
  <si>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</si>
  <si>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</si>
  <si>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</si>
  <si>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</si>
  <si>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</si>
  <si>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</si>
  <si>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</si>
  <si>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</si>
  <si>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</si>
  <si>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</si>
  <si>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</si>
  <si>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</si>
  <si>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</si>
  <si>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</si>
  <si>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</si>
  <si>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</si>
  <si>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</si>
  <si>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</si>
  <si>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</si>
  <si>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</si>
  <si>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</si>
  <si>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</si>
  <si>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</si>
  <si>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</si>
  <si>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</si>
  <si>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</si>
  <si>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</si>
  <si>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</si>
  <si>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</si>
  <si>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</si>
  <si>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</si>
  <si>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</si>
  <si>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</si>
  <si>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</si>
  <si>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</si>
  <si>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</si>
  <si>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</si>
  <si>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</si>
  <si>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</si>
  <si>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</si>
  <si>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</si>
  <si>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</si>
  <si>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</si>
  <si>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</si>
  <si>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</si>
  <si>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</si>
  <si>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</si>
  <si>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</si>
  <si>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</si>
  <si>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</si>
  <si>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</si>
  <si>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</si>
  <si>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</si>
  <si>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</si>
  <si>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</si>
  <si>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</si>
  <si>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</si>
  <si>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</si>
  <si>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</si>
  <si>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</si>
  <si>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</si>
  <si>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</si>
  <si>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</si>
  <si>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</si>
  <si>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</si>
  <si>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</si>
  <si>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</si>
  <si>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</si>
  <si>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</si>
  <si>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</si>
  <si>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</si>
  <si>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</si>
  <si>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</si>
  <si>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</si>
  <si>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</si>
  <si>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</si>
  <si>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</si>
  <si>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</si>
  <si>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</si>
  <si>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</si>
  <si>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</si>
  <si>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</si>
  <si>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</si>
  <si>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</si>
  <si>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</si>
  <si>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</si>
  <si>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</si>
  <si>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</si>
  <si>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</si>
  <si>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</si>
  <si>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</si>
  <si>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</si>
  <si>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</si>
  <si>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</si>
  <si>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</si>
  <si>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</si>
  <si>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</si>
  <si>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</si>
  <si>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</si>
  <si>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</si>
  <si>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</si>
  <si>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</si>
  <si>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</si>
  <si>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</si>
  <si>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</si>
  <si>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</si>
  <si>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</si>
  <si>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</si>
  <si>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</si>
  <si>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</si>
  <si>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</si>
  <si>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</si>
  <si>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</si>
  <si>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</si>
  <si>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</si>
  <si>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</si>
  <si>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</si>
  <si>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</si>
  <si>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</si>
  <si>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</si>
  <si>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</si>
  <si>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</si>
  <si>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</si>
  <si>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</si>
  <si>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</si>
  <si>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</si>
  <si>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</si>
  <si>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</si>
  <si>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</si>
  <si>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</si>
  <si>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</si>
  <si>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</si>
  <si>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</si>
  <si>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</si>
  <si>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</si>
  <si>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</si>
  <si>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</si>
  <si>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</si>
  <si>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</si>
  <si>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</si>
  <si>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</si>
  <si>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</si>
  <si>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</si>
  <si>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</si>
  <si>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</si>
  <si>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</si>
  <si>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</si>
  <si>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</si>
  <si>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</si>
  <si>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</si>
  <si>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</si>
  <si>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</si>
  <si>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</si>
  <si>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</si>
  <si>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</si>
  <si>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</si>
  <si>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</si>
  <si>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</si>
  <si>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</si>
  <si>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</si>
  <si>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</si>
  <si>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</si>
  <si>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</si>
  <si>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</si>
  <si>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</si>
  <si>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</si>
  <si>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</si>
  <si>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</si>
  <si>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</si>
  <si>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</si>
  <si>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</si>
  <si>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</si>
  <si>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</si>
  <si>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</si>
  <si>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</si>
  <si>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</si>
  <si>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</si>
  <si>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</si>
  <si>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</si>
  <si>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</si>
  <si>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</si>
  <si>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</si>
  <si>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</si>
  <si>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</si>
  <si>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</si>
  <si>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</si>
  <si>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</si>
  <si>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</si>
  <si>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</si>
  <si>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</si>
  <si>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</si>
  <si>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</si>
  <si>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</si>
  <si>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</si>
  <si>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</si>
  <si>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</si>
  <si>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</si>
  <si>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</si>
  <si>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</si>
  <si>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</si>
  <si>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</si>
  <si>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</si>
  <si>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</si>
  <si>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</si>
  <si>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</si>
  <si>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</si>
  <si>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</si>
  <si>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</si>
  <si>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</si>
  <si>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</si>
  <si>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</si>
  <si>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</si>
  <si>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</si>
  <si>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</si>
  <si>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</si>
  <si>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</si>
  <si>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</si>
  <si>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</si>
  <si>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</si>
  <si>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</si>
  <si>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</si>
  <si>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</si>
  <si>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</si>
  <si>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</si>
  <si>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</si>
  <si>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</si>
  <si>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</si>
  <si>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</si>
  <si>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</si>
  <si>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</si>
  <si>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</si>
  <si>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</si>
  <si>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</si>
  <si>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</si>
  <si>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</si>
  <si>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</si>
  <si>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</si>
  <si>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</si>
  <si>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</si>
  <si>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</si>
  <si>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</si>
  <si>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</si>
  <si>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</si>
  <si>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</si>
  <si>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</si>
  <si>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</si>
  <si>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</si>
  <si>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</si>
  <si>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</si>
  <si>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</si>
  <si>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</si>
  <si>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</si>
  <si>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</si>
  <si>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</si>
  <si>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</si>
  <si>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</si>
  <si>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</si>
  <si>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</si>
  <si>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</si>
  <si>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</si>
  <si>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</si>
  <si>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</si>
  <si>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</si>
  <si>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</si>
  <si>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</si>
  <si>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</si>
  <si>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</si>
  <si>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</si>
  <si>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</si>
  <si>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</si>
  <si>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</si>
  <si>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</si>
  <si>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</si>
  <si>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</si>
  <si>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</si>
  <si>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</si>
  <si>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</si>
  <si>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</si>
  <si>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</si>
  <si>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</si>
  <si>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</si>
  <si>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</si>
  <si>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</si>
  <si>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</si>
  <si>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</si>
  <si>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</si>
  <si>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</si>
  <si>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</si>
  <si>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</si>
  <si>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</si>
  <si>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</si>
  <si>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</si>
  <si>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</si>
  <si>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</si>
  <si>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</si>
  <si>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</si>
  <si>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</si>
  <si>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</si>
  <si>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</si>
  <si>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</si>
  <si>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</si>
  <si>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</si>
  <si>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</si>
  <si>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</si>
  <si>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</si>
  <si>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</si>
  <si>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</si>
  <si>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</si>
  <si>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</si>
  <si>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</si>
  <si>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</si>
  <si>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</si>
  <si>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</si>
  <si>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</si>
  <si>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</si>
  <si>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</si>
  <si>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</si>
  <si>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</si>
  <si>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</si>
  <si>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</si>
  <si>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</si>
  <si>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</si>
  <si>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</si>
  <si>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</si>
  <si>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</si>
  <si>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</si>
  <si>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</si>
  <si>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</si>
  <si>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</si>
  <si>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</si>
  <si>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</si>
  <si>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</si>
  <si>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</si>
  <si>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</si>
  <si>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</si>
  <si>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</si>
  <si>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</si>
  <si>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</si>
  <si>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</si>
  <si>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</si>
  <si>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</si>
  <si>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</si>
  <si>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</si>
  <si>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</si>
  <si>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</si>
  <si>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</si>
  <si>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</si>
  <si>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</si>
  <si>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</si>
  <si>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</si>
  <si>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</si>
  <si>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</si>
  <si>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</si>
  <si>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</si>
  <si>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</si>
  <si>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</si>
  <si>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</si>
  <si>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</si>
  <si>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</si>
  <si>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</si>
  <si>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</si>
  <si>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</si>
  <si>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</si>
  <si>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</si>
  <si>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</si>
  <si>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</si>
  <si>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</si>
  <si>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</si>
  <si>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</si>
  <si>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</si>
  <si>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</si>
  <si>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</si>
  <si>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</si>
  <si>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</si>
  <si>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</si>
  <si>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</si>
  <si>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</si>
  <si>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</si>
  <si>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</si>
  <si>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</si>
  <si>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</si>
  <si>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</si>
  <si>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</si>
  <si>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</si>
  <si>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</si>
  <si>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</si>
  <si>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</si>
  <si>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</si>
  <si>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</si>
  <si>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</si>
  <si>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</si>
  <si>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</si>
  <si>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</si>
  <si>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</si>
  <si>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</si>
  <si>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</si>
  <si>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</si>
  <si>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</si>
  <si>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</si>
  <si>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</si>
  <si>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</si>
  <si>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</si>
  <si>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</si>
  <si>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</si>
  <si>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</si>
  <si>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</si>
  <si>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</si>
  <si>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</si>
  <si>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</si>
  <si>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</si>
  <si>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</si>
  <si>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</si>
  <si>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</si>
  <si>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</si>
  <si>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</si>
  <si>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</si>
  <si>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</si>
  <si>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</si>
  <si>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</si>
  <si>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</si>
  <si>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</si>
  <si>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</si>
  <si>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</si>
  <si>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</si>
  <si>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</si>
  <si>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</si>
  <si>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</si>
  <si>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</si>
  <si>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</si>
  <si>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</si>
  <si>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</si>
  <si>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</si>
  <si>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</si>
  <si>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</si>
  <si>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</si>
  <si>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</si>
  <si>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</si>
  <si>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</si>
  <si>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</si>
  <si>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</si>
  <si>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</si>
  <si>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</si>
  <si>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</si>
  <si>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</si>
  <si>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</si>
  <si>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</si>
  <si>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</si>
  <si>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</si>
  <si>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</si>
  <si>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</si>
  <si>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</si>
  <si>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</si>
  <si>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</si>
  <si>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</si>
  <si>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</si>
  <si>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</si>
  <si>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</si>
  <si>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</si>
  <si>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</si>
  <si>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</si>
  <si>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</si>
  <si>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</si>
  <si>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</si>
  <si>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</si>
  <si>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</si>
  <si>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</si>
  <si>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</si>
  <si>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</si>
  <si>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</si>
  <si>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</si>
  <si>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</si>
  <si>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</si>
  <si>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</si>
  <si>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</si>
  <si>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</si>
  <si>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</si>
  <si>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</si>
  <si>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</si>
  <si>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</si>
  <si>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</si>
  <si>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</si>
  <si>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</si>
  <si>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</si>
  <si>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</si>
  <si>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</si>
  <si>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</si>
  <si>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</si>
  <si>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</si>
  <si>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</si>
  <si>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</si>
  <si>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</si>
  <si>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</si>
  <si>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</si>
  <si>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</si>
  <si>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</si>
  <si>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</si>
  <si>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</si>
  <si>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</si>
  <si>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</si>
  <si>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</si>
  <si>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</si>
  <si>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</si>
  <si>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</si>
  <si>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</si>
  <si>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</si>
  <si>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</si>
  <si>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</si>
  <si>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</si>
  <si>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</si>
  <si>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</si>
  <si>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</si>
  <si>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</si>
  <si>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</si>
  <si>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</si>
  <si>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</si>
  <si>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</si>
  <si>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</si>
  <si>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</si>
  <si>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</si>
  <si>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</si>
  <si>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</si>
  <si>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</si>
  <si>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</si>
  <si>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</si>
  <si>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</si>
  <si>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</si>
  <si>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</si>
  <si>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</si>
  <si>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</si>
  <si>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</si>
  <si>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</si>
  <si>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</si>
  <si>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</si>
  <si>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</si>
  <si>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</si>
  <si>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</si>
  <si>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</si>
  <si>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</si>
  <si>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</si>
  <si>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</si>
  <si>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</si>
  <si>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</si>
  <si>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</si>
  <si>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</si>
  <si>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</si>
  <si>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</si>
  <si>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</si>
  <si>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</si>
  <si>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</si>
  <si>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</si>
  <si>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</si>
  <si>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</si>
  <si>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</si>
  <si>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</si>
  <si>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</si>
  <si>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</si>
  <si>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</si>
  <si>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</si>
  <si>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</si>
  <si>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</si>
  <si>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</si>
  <si>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</si>
  <si>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</si>
  <si>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</si>
  <si>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</si>
  <si>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</si>
  <si>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</si>
  <si>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</si>
  <si>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</si>
  <si>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</si>
  <si>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</si>
  <si>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</si>
  <si>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</si>
  <si>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</si>
  <si>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</si>
  <si>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</si>
  <si>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</si>
  <si>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</si>
  <si>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</si>
  <si>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</si>
  <si>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</si>
  <si>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</si>
  <si>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</si>
  <si>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</si>
  <si>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</si>
  <si>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</si>
  <si>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</si>
  <si>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</si>
  <si>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</si>
  <si>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</si>
  <si>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</si>
  <si>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</si>
  <si>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</si>
  <si>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</si>
  <si>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</si>
  <si>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</si>
  <si>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</si>
  <si>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</si>
  <si>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</si>
  <si>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</si>
  <si>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</si>
  <si>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</si>
  <si>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</si>
  <si>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</si>
  <si>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</si>
  <si>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</si>
  <si>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</si>
  <si>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</si>
  <si>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</si>
  <si>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</si>
  <si>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</si>
  <si>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</si>
  <si>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</si>
  <si>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</si>
  <si>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</si>
  <si>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</si>
  <si>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</si>
  <si>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</si>
  <si>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</si>
  <si>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</si>
  <si>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</si>
  <si>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</si>
  <si>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</si>
  <si>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</si>
  <si>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</si>
  <si>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</si>
  <si>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</si>
  <si>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</si>
  <si>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</si>
  <si>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</si>
  <si>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</si>
  <si>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</si>
  <si>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</si>
  <si>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</si>
  <si>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</si>
  <si>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</si>
  <si>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</si>
  <si>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</si>
  <si>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</si>
  <si>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</si>
  <si>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</si>
  <si>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</si>
  <si>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</si>
  <si>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</si>
  <si>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</si>
  <si>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</si>
  <si>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</si>
  <si>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</si>
  <si>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</si>
  <si>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</si>
  <si>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</si>
  <si>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</si>
  <si>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</si>
  <si>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</si>
  <si>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</si>
  <si>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</si>
  <si>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</si>
  <si>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</si>
  <si>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</si>
  <si>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</si>
  <si>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</si>
  <si>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</si>
  <si>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</si>
  <si>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</si>
  <si>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</si>
  <si>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</si>
  <si>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</si>
  <si>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</si>
  <si>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</si>
  <si>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</si>
  <si>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</si>
  <si>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</si>
  <si>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</si>
  <si>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</si>
  <si>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</si>
  <si>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</si>
  <si>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</si>
  <si>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</si>
  <si>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</si>
  <si>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</si>
  <si>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</si>
  <si>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</si>
  <si>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</si>
  <si>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</si>
  <si>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</si>
  <si>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</si>
  <si>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</si>
  <si>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</si>
  <si>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</si>
  <si>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</si>
  <si>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</si>
  <si>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</si>
  <si>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</si>
  <si>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</si>
  <si>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</si>
  <si>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</si>
  <si>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</si>
  <si>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</si>
  <si>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</si>
  <si>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</si>
  <si>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</si>
  <si>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</si>
  <si>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</si>
  <si>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</si>
  <si>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</si>
  <si>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</si>
  <si>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</si>
  <si>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</si>
  <si>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</si>
  <si>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</si>
  <si>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</si>
  <si>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</si>
  <si>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</si>
  <si>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</si>
  <si>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</si>
  <si>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</si>
  <si>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</si>
  <si>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</si>
  <si>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</si>
  <si>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</si>
  <si>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</si>
  <si>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</si>
  <si>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</si>
  <si>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</si>
  <si>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</si>
  <si>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</si>
  <si>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</si>
  <si>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</si>
  <si>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</si>
  <si>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</si>
  <si>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</si>
  <si>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</si>
  <si>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</si>
  <si>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</si>
  <si>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</si>
  <si>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</si>
  <si>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</si>
  <si>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</si>
  <si>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</si>
  <si>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</si>
  <si>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</si>
  <si>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</si>
  <si>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</si>
  <si>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</si>
  <si>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</si>
  <si>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</si>
  <si>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</si>
  <si>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</si>
  <si>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</si>
  <si>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</si>
  <si>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</si>
  <si>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</si>
  <si>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</si>
  <si>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</si>
  <si>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</si>
  <si>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</si>
  <si>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</si>
  <si>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</si>
  <si>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</si>
  <si>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</si>
  <si>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</si>
  <si>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</si>
  <si>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</si>
  <si>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</si>
  <si>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</si>
  <si>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</si>
  <si>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</si>
  <si>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</si>
  <si>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</si>
  <si>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</si>
  <si>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</si>
  <si>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</si>
  <si>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</si>
  <si>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</si>
  <si>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</si>
  <si>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</si>
  <si>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</si>
  <si>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</si>
  <si>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</si>
  <si>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</si>
  <si>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</si>
  <si>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</si>
  <si>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</si>
  <si>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</si>
  <si>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</si>
  <si>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</si>
  <si>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</si>
  <si>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</si>
  <si>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</si>
  <si>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</si>
  <si>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</si>
  <si>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</si>
  <si>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</si>
  <si>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</si>
  <si>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</si>
  <si>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</si>
  <si>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</si>
  <si>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</si>
  <si>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</si>
  <si>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</si>
  <si>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</si>
  <si>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</si>
  <si>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</si>
  <si>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</si>
  <si>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</si>
  <si>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</si>
  <si>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</si>
  <si>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</si>
  <si>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</si>
  <si>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</si>
  <si>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</si>
  <si>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</si>
  <si>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</si>
  <si>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</si>
  <si>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</si>
  <si>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</si>
  <si>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</si>
  <si>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</si>
  <si>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</si>
  <si>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</si>
  <si>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</si>
  <si>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</si>
  <si>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</si>
  <si>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</si>
  <si>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</si>
  <si>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</si>
  <si>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</si>
  <si>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</si>
  <si>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</si>
  <si>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</si>
  <si>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</si>
  <si>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</si>
  <si>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</si>
  <si>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</si>
  <si>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</si>
  <si>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</si>
  <si>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</si>
  <si>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</si>
  <si>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</si>
  <si>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</si>
  <si>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</si>
  <si>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</si>
  <si>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</si>
  <si>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</si>
  <si>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</si>
  <si>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</si>
  <si>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</si>
  <si>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</si>
  <si>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</si>
  <si>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</si>
  <si>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</si>
  <si>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</si>
  <si>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</si>
  <si>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</si>
  <si>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</si>
  <si>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</si>
  <si>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</si>
  <si>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</si>
  <si>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</si>
  <si>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</si>
  <si>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</si>
  <si>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</si>
  <si>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</si>
  <si>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</si>
  <si>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</si>
  <si>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</si>
  <si>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</si>
  <si>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</si>
  <si>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</si>
  <si>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</si>
  <si>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</si>
  <si>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</si>
  <si>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</si>
  <si>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</si>
  <si>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</si>
  <si>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</si>
  <si>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</si>
  <si>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</si>
  <si>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</si>
  <si>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</si>
  <si>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</si>
  <si>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</si>
  <si>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</si>
  <si>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</si>
  <si>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</si>
  <si>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</si>
  <si>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</si>
  <si>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</si>
  <si>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</si>
  <si>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</si>
  <si>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</si>
  <si>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</si>
  <si>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</si>
  <si>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</si>
  <si>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</si>
  <si>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</si>
  <si>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</si>
  <si>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</si>
  <si>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</si>
  <si>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</si>
  <si>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</si>
  <si>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</si>
  <si>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</si>
  <si>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</si>
  <si>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</si>
  <si>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</si>
  <si>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</si>
  <si>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</si>
  <si>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</si>
  <si>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</si>
  <si>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</si>
  <si>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</si>
  <si>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</si>
  <si>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</si>
  <si>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</si>
  <si>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</si>
  <si>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</si>
  <si>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</si>
  <si>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</si>
  <si>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</si>
  <si>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</si>
  <si>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</si>
  <si>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</si>
  <si>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</si>
  <si>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</si>
  <si>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</si>
  <si>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</si>
  <si>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</si>
  <si>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</si>
  <si>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</si>
  <si>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</si>
  <si>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</si>
  <si>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</si>
  <si>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</si>
  <si>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</si>
  <si>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</si>
  <si>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</si>
  <si>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</si>
  <si>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</si>
  <si>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</si>
  <si>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</si>
  <si>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</si>
  <si>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</si>
  <si>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</si>
  <si>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</si>
  <si>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</si>
  <si>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</si>
  <si>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</si>
  <si>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</si>
  <si>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</si>
  <si>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</si>
  <si>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</si>
  <si>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</si>
  <si>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</si>
  <si>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</si>
  <si>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</si>
  <si>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</si>
  <si>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</si>
  <si>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</si>
  <si>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</si>
  <si>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</si>
  <si>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</si>
  <si>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</si>
  <si>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</si>
  <si>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</si>
  <si>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</si>
  <si>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</si>
  <si>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</si>
  <si>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</si>
  <si>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</si>
  <si>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</si>
  <si>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</si>
  <si>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</si>
  <si>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</si>
  <si>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</si>
  <si>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</si>
  <si>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</si>
  <si>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</si>
  <si>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</si>
  <si>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</si>
  <si>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</si>
  <si>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</si>
  <si>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</si>
  <si>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</si>
  <si>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</si>
  <si>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</si>
  <si>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</si>
  <si>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</si>
  <si>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</si>
  <si>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</si>
  <si>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</si>
  <si>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</si>
  <si>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</si>
  <si>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</si>
  <si>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</si>
  <si>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</si>
  <si>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</si>
  <si>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</si>
  <si>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</si>
  <si>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</si>
  <si>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</si>
  <si>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</si>
  <si>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</si>
  <si>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</si>
  <si>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</si>
  <si>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</si>
  <si>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</si>
  <si>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</si>
  <si>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</si>
  <si>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</si>
  <si>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</si>
  <si>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</si>
  <si>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</si>
  <si>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</si>
  <si>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</si>
  <si>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</si>
  <si>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</si>
  <si>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</si>
  <si>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</si>
  <si>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</si>
  <si>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</si>
  <si>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</si>
  <si>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</si>
  <si>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</si>
  <si>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</si>
  <si>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</si>
  <si>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</si>
  <si>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</si>
  <si>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</si>
  <si>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</si>
  <si>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</si>
  <si>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</si>
  <si>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</si>
  <si>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</si>
  <si>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</si>
  <si>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</si>
  <si>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</si>
  <si>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</si>
  <si>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</si>
  <si>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</si>
  <si>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</si>
  <si>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</si>
  <si>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</si>
  <si>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</si>
  <si>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</si>
  <si>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</si>
  <si>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</si>
  <si>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</si>
  <si>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</si>
  <si>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</si>
  <si>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</si>
  <si>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</si>
  <si>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</si>
  <si>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</si>
  <si>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</si>
  <si>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</si>
  <si>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</si>
  <si>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</si>
  <si>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</si>
  <si>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</si>
  <si>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</si>
  <si>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</si>
  <si>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</si>
  <si>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</si>
  <si>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</si>
  <si>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</si>
  <si>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</si>
  <si>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</si>
  <si>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</si>
  <si>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</si>
  <si>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</si>
  <si>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</si>
  <si>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</si>
  <si>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</si>
  <si>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</si>
  <si>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</si>
  <si>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</si>
  <si>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</si>
  <si>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</si>
  <si>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</si>
  <si>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</si>
  <si>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</si>
  <si>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</si>
  <si>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</si>
  <si>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</si>
  <si>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</si>
  <si>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</si>
  <si>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</si>
  <si>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</si>
  <si>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</si>
  <si>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</si>
  <si>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</si>
  <si>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</si>
  <si>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</si>
  <si>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</si>
  <si>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</si>
  <si>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</si>
  <si>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</si>
  <si>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</si>
  <si>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</si>
  <si>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</si>
  <si>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</si>
  <si>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</si>
  <si>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</si>
  <si>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</si>
  <si>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</si>
  <si>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</si>
  <si>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</si>
  <si>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</si>
  <si>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</si>
  <si>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</si>
  <si>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</si>
  <si>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</si>
  <si>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</si>
  <si>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</si>
  <si>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</si>
  <si>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</si>
  <si>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</si>
  <si>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</si>
  <si>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</si>
  <si>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</si>
  <si>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</si>
  <si>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</si>
  <si>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</si>
  <si>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</si>
  <si>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</si>
  <si>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</si>
  <si>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</si>
  <si>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</si>
  <si>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</si>
  <si>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</si>
  <si>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</si>
  <si>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</si>
  <si>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</si>
  <si>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</si>
  <si>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</si>
  <si>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</si>
  <si>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</si>
  <si>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</si>
  <si>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</si>
  <si>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</si>
  <si>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</si>
  <si>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</si>
  <si>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</si>
  <si>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</si>
  <si>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</si>
  <si>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</si>
  <si>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</si>
  <si>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</si>
  <si>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</si>
  <si>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</si>
  <si>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</si>
  <si>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</si>
  <si>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</si>
  <si>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</si>
  <si>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</si>
  <si>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</si>
  <si>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</si>
  <si>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</si>
  <si>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</si>
  <si>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</si>
  <si>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</si>
  <si>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</si>
  <si>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</si>
  <si>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</si>
  <si>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</si>
  <si>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</si>
  <si>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</si>
  <si>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</si>
  <si>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</si>
  <si>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</si>
  <si>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</si>
  <si>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</si>
  <si>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</si>
  <si>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</si>
  <si>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</si>
  <si>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</si>
  <si>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</si>
  <si>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</si>
  <si>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</si>
  <si>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</si>
  <si>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</si>
  <si>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</si>
  <si>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</si>
  <si>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</si>
  <si>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</si>
  <si>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</si>
  <si>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</si>
  <si>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</si>
  <si>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</si>
  <si>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</si>
  <si>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</si>
  <si>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</si>
  <si>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</si>
  <si>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</si>
  <si>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</si>
  <si>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</si>
  <si>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</si>
  <si>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</si>
  <si>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</si>
  <si>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</si>
  <si>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</si>
  <si>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</si>
  <si>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</si>
  <si>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</si>
  <si>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</si>
  <si>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</si>
  <si>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</si>
  <si>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</si>
  <si>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</si>
  <si>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</si>
  <si>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</si>
  <si>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</si>
  <si>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</si>
  <si>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</si>
  <si>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</si>
  <si>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</si>
  <si>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</si>
  <si>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</si>
  <si>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</si>
  <si>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</si>
  <si>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</si>
  <si>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</si>
  <si>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</si>
  <si>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</si>
  <si>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</si>
  <si>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</si>
  <si>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</si>
  <si>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</si>
  <si>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</si>
  <si>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</si>
  <si>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</si>
  <si>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</si>
  <si>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</si>
  <si>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</si>
  <si>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</si>
  <si>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</si>
  <si>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</si>
  <si>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</si>
  <si>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</si>
  <si>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</si>
  <si>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</si>
  <si>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</si>
  <si>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</si>
  <si>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</si>
  <si>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</si>
  <si>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</si>
  <si>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</si>
  <si>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</si>
  <si>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</si>
  <si>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</si>
  <si>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</si>
  <si>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</si>
  <si>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</si>
  <si>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</si>
  <si>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</si>
  <si>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</si>
  <si>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</si>
  <si>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</si>
  <si>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</si>
  <si>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</si>
  <si>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</si>
  <si>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</si>
  <si>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</si>
  <si>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</si>
  <si>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</si>
  <si>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</si>
  <si>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</si>
  <si>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</si>
  <si>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</si>
  <si>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</si>
  <si>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</si>
  <si>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PCM-20251122-00000331</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</si>
  <si>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</si>
  <si>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</si>
  <si>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</si>
  <si>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</si>
  <si>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</si>
  <si>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</si>
  <si>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</si>
  <si>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</si>
  <si>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</si>
  <si>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</si>
  <si>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</si>
  <si>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</si>
  <si>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</si>
  <si>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</si>
  <si>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</si>
  <si>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</si>
  <si>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</si>
  <si>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</si>
  <si>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</si>
  <si>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</si>
  <si>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</si>
  <si>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</si>
  <si>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</si>
  <si>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</si>
  <si>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</si>
  <si>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</si>
  <si>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</si>
  <si>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</si>
  <si>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</si>
  <si>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</si>
  <si>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</si>
  <si>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</si>
  <si>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</si>
  <si>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</si>
  <si>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</si>
  <si>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</si>
  <si>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</si>
  <si>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</si>
  <si>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</si>
  <si>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</si>
  <si>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</si>
  <si>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</si>
  <si>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</si>
  <si>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</si>
  <si>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</si>
  <si>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</si>
  <si>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</si>
  <si>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</si>
  <si>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</si>
  <si>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</si>
  <si>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</si>
  <si>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</si>
  <si>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</si>
  <si>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</si>
  <si>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</si>
  <si>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</si>
  <si>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</si>
  <si>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</si>
  <si>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</si>
  <si>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</si>
  <si>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</si>
  <si>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</si>
  <si>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</si>
  <si>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</si>
  <si>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</si>
  <si>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</si>
  <si>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</si>
  <si>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</si>
  <si>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</si>
  <si>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</si>
  <si>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</si>
  <si>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</si>
  <si>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</si>
  <si>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</si>
  <si>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</si>
  <si>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</si>
  <si>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</si>
  <si>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</si>
  <si>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</si>
  <si>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</si>
  <si>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</si>
  <si>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</si>
  <si>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</si>
  <si>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</si>
  <si>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</si>
  <si>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</si>
  <si>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</si>
  <si>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PCM-20251121-00001195</t>
  </si>
  <si>
    <t>was night access issue / USF area team EM team on the way  30 mins</t>
  </si>
  <si>
    <t>PCM-20251122-00000121</t>
  </si>
  <si>
    <t>PCM-20251122-00000277</t>
  </si>
  <si>
    <t>90 mins</t>
  </si>
  <si>
    <t>PCM-20251122-00000319</t>
  </si>
  <si>
    <t>Sceco cut in area and team saving hub site BHR0305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</si>
  <si>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</si>
  <si>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</si>
  <si>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</si>
  <si>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</si>
  <si>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</si>
  <si>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</si>
  <si>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</si>
  <si>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</si>
  <si>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</si>
  <si>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</si>
  <si>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</si>
  <si>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</si>
  <si>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</si>
  <si>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</si>
  <si>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</si>
  <si>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</si>
  <si>
    <t>PCM-20251122-00000298</t>
  </si>
  <si>
    <t xml:space="preserve">ETA 70 MIN </t>
  </si>
  <si>
    <t>PCM-20251122-00000300</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</si>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</sst>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4" sqref="D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320.36210162036878</v>
      </c>
      <c r="H2" s="76">
        <v>45662.943402777775</v>
      </c>
      <c r="I2" s="59" t="str">
        <f>IFERROR(VLOOKUP(D2,DB!A:F,6,0),"")</f>
        <v>Generator-SG</v>
      </c>
      <c r="J2" s="59" t="str">
        <f>IFERROR(VLOOKUP(D2,DB!A:G,7,0),"")</f>
        <v>Dead</v>
      </c>
      <c r="K2" s="67" t="s">
        <v>39022</v>
      </c>
      <c r="L2" s="65" t="str">
        <f>IFERROR(VLOOKUP(D2,DB!A:I,9,0),"")</f>
        <v>Latis</v>
      </c>
    </row>
    <row r="3" spans="1:15" ht="15" customHeight="1">
      <c r="A3" s="62" t="s">
        <v>39023</v>
      </c>
      <c r="B3" s="59" t="str">
        <f>IFERROR(VLOOKUP(D3,DB!A:K,11,0),"")</f>
        <v>R1</v>
      </c>
      <c r="C3" s="59">
        <v>1</v>
      </c>
      <c r="D3" s="78" t="s">
        <v>8798</v>
      </c>
      <c r="E3" s="63" t="s">
        <v>39021</v>
      </c>
      <c r="F3" s="76">
        <v>45983.303472222222</v>
      </c>
      <c r="G3" s="66">
        <f ca="1">IFERROR(NOW()-F3,"-")</f>
        <v>7.055324073007796E-3</v>
      </c>
      <c r="H3" s="76">
        <v>45983.298807870371</v>
      </c>
      <c r="I3" s="59" t="str">
        <f>IFERROR(VLOOKUP(D3,DB!A:F,6,0),"")</f>
        <v>SCECO</v>
      </c>
      <c r="J3" s="59" t="str">
        <f>IFERROR(VLOOKUP(D3,DB!A:G,7,0),"")</f>
        <v>Dead</v>
      </c>
      <c r="K3" s="67" t="s">
        <v>39024</v>
      </c>
      <c r="L3" s="65" t="str">
        <f>IFERROR(VLOOKUP(D3,DB!A:I,9,0),"")</f>
        <v>Latis</v>
      </c>
      <c r="M3" s="64"/>
      <c r="N3" s="64"/>
      <c r="O3" s="64"/>
    </row>
    <row r="4" spans="1:15" ht="15" customHeight="1">
      <c r="A4" s="140"/>
      <c r="B4" s="141" t="str">
        <f>IFERROR(VLOOKUP(D4,DB!A:K,11,0),"")</f>
        <v/>
      </c>
      <c r="C4" s="141"/>
      <c r="D4" s="133"/>
      <c r="E4" s="142"/>
      <c r="F4" s="143"/>
      <c r="G4" s="144">
        <f ca="1">IFERROR(NOW()-F4,"-")</f>
        <v>45983.310527546295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45983.310527546295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45983.310527546295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45983.310527546295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45983.310527546295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45983.310527546295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45983.310527546295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45983.310527546295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45983.310527546295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45983.310527546295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45983.310527546295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45983.310527546295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45983.310527546295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45983.310527546295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45983.310527546295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45983.310527546295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45983.310527546295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45983.310527546295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45983.310527546295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45983.310527546295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45983.310527546295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45983.310527546295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45983.310527546295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45983.310527546295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45983.310527546295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45983.310527546295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45983.310527546295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45983.310527546295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45983.310527546295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45983.310527546295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45983.310527546295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45983.310527546295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45983.310527546295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45983.310527546295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45983.310527546295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45983.310527546295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45983.310527546295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45983.310527546295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45983.310527546295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45983.310527546295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45983.310527546295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45983.310527546295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45983.310527546295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45983.310527546295</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45983.310527546295</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D8BC1F37-E9E4-4D88-BBD9-F4585DEABF4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158.31068958333344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9" t="s">
        <v>24539</v>
      </c>
      <c r="E4" s="84" t="s">
        <v>39021</v>
      </c>
      <c r="F4" s="103">
        <v>45983.293981481482</v>
      </c>
      <c r="G4" s="104">
        <f ca="1">IFERROR(NOW()-F4,"-")</f>
        <v>1.6546064813155681E-2</v>
      </c>
      <c r="H4" s="103">
        <v>45983.290509259263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45983.310527546295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45983.310527546295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45983.310527546295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45983.310527546295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45983.310527546295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45983.310527546295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45983.310527546295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45983.310527546295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45983.310527546295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45983.310527546295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45983.310527546295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45983.310527546295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45983.310527546295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45983.310527546295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45983.310527546295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45983.310527546295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45983.310527546295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45983.310527546295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45983.310527546295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45983.310527546295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45983.310527546295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45983.310527546295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45983.310527546295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45983.310527546295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45983.310527546295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45983.310527546295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45983.310527546295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45983.310527546295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45983.310527546295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45983.310527546295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45983.310527546295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45983.310527546295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45983.310527546295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45983.310527546295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45983.310527546295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45983.310527546295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45983.310527546295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45983.310527546295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45983.310527546295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45983.310527546295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45983.310527546295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45983.310527546295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45983.310527546295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45983.310527546295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45983.310527546295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45983.310527546295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45983.310527546295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45983.310527546295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45983.310527546295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45983.310527546295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45983.310527546295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45983.310527546295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45983.310527546295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45983.310527546295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45983.310527546295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45983.310527546295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45983.310527546295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45983.310527546295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45983.310527546295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45983.310527546295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45983.310527546295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45983.310527546295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45983.310527546295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45983.310527546295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45983.310527546295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45983.310527546295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45983.310527546295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45983.310527546295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45983.310527546295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45983.310527546295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45983.310527546295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45983.310527546295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45983.310527546295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45983.310527546295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45983.310527546295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45983.310527546295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45983.310527546295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45983.310527546295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45983.310527546295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45983.310527546295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45983.310527546295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45983.310527546295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45983.310527546295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45983.310527546295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45983.310527546295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45983.310527546295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45983.310527546295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45983.310527546295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45983.310527546295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45983.310527546295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45983.310527546295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45983.310527546295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45983.310527546295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45983.310527546295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45983.310527546295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45983.310527546295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45983.310527546295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45983.310527546295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45983.310527546295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45983.310527546295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45983.310527546295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45983.310527546295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45983.310527546295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45983.310527546295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45983.310527546295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45983.310527546295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45983.310527546295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45983.310527546295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45983.310527546295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45983.310527546295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45983.310527546295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45983.310527546295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45983.310527546295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45983.310527546295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45983.310527546295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45983.310527546295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45983.310527546295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45983.310527546295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45983.310527546295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45983.310527546295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45983.310527546295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45983.310527546295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45983.310527546295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45983.310527546295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45983.310527546295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45983.310527546295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45983.310527546295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45983.310527546295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45983.310527546295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45983.310527546295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45983.310527546295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45983.310527546295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45983.310527546295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45983.310527546295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45983.310527546295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45983.310527546295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45983.310527546295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45983.310527546295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45983.310527546295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45983.310527546295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45983.310527546295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45983.310527546295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45983.310527546295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45983.310527546295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45983.310527546295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45983.310527546295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45983.310527546295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45983.310527546295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45983.310527546295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45983.310527546295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45983.310527546295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45983.310527546295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45983.310527546295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45983.310527546295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45983.310527546295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45983.310527546295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45983.310527546295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45983.310527546295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45983.310527546295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45983.310527546295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45983.310527546295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45983.310527546295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45983.310527546295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45983.310527546295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45983.310527546295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45983.310527546295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45983.310527546295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45983.310527546295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45983.310527546295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45983.310527546295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45983.310527546295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45983.310527546295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45983.310527546295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45983.310527546295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45983.310527546295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45983.310527546295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45983.310527546295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45983.310527546295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45983.310527546295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45983.310527546295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45983.310527546295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45983.310527546295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45983.310527546295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45983.310527546295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45983.310527546295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45983.310527546295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45983.310527546295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45983.310527546295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45983.310527546295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45983.310527546295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45983.310527546295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45983.310527546295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45983.310527546295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45983.310527546295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45983.310527546295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45983.310527546295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45983.310527546295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45983.310527546295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45983.310527546295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45983.310527546295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45983.310527546295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45983.310527546295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45983.310527546295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45983.310527546295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45983.310527546295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45983.310527546295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45983.310527546295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45983.310527546295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45983.310527546295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45983.310527546295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45983.310527546295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45983.310527546295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45983.310527546295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45983.310527546295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45983.310527546295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45983.310527546295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45983.310527546295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45983.310527546295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45983.310527546295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45983.310527546295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45983.310527546295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45983.310527546295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45983.310527546295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45983.310527546295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45983.310527546295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45983.310527546295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45983.310527546295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45983.310527546295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45983.310527546295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45983.310527546295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45983.310527546295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45983.310527546295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45983.310527546295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45983.310527546295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45983.310527546295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45983.310527546295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45983.310527546295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45983.310527546295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45983.310527546295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45983.310527546295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45983.310527546295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45983.310527546295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45983.310527546295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45983.310527546295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45983.310527546295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45983.310527546295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45983.310527546295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45983.310527546295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45983.310527546295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45983.310527546295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45983.310527546295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45983.310527546295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45983.310527546295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45983.310527546295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45983.310527546295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45983.310527546295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45983.310527546295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45983.310527546295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45983.310527546295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45983.310527546295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45983.310527546295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45983.310527546295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45983.310527546295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45983.310527546295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45983.310527546295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45983.310527546295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45983.310527546295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45983.310527546295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45983.310527546295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45983.310527546295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45983.310527546295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45983.310527546295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45983.310527546295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45983.310527546295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45983.310527546295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45983.310527546295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45983.310527546295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45983.310527546295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45983.310527546295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45983.310527546295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45983.310527546295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45983.310527546295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45983.310527546295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45983.310527546295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45983.310527546295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45983.310527546295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45983.310527546295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45983.310527546295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45983.310527546295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45983.310527546295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45983.310527546295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45983.310527546295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45983.310527546295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45983.310527546295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45983.310527546295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45983.310527546295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45983.310527546295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45983.310527546295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45983.310527546295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45983.310527546295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45983.310527546295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45983.310527546295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45983.310527546295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45983.310527546295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45983.310527546295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45983.310527546295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45983.310527546295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45983.310527546295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45983.310527546295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45983.310527546295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45983.310527546295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45983.310527546295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45983.310527546295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45983.310527546295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45983.310527546295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45983.310527546295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45983.310527546295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45983.310527546295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45983.310527546295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45983.310527546295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45983.310527546295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45983.310527546295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45983.310527546295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45983.310527546295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45983.310527546295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45983.310527546295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45983.310527546295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45983.310527546295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45983.310527546295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45983.310527546295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45983.310527546295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45983.310527546295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45983.310527546295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45983.310527546295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45983.310527546295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45983.310527546295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45983.310527546295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45983.310527546295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45983.310527546295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45983.310527546295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45983.310527546295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45983.310527546295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45983.310527546295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45983.310527546295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45983.310527546295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45983.310527546295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45983.310527546295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45983.310527546295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45983.310527546295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45983.310527546295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45983.310527546295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45983.310527546295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45983.310527546295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45983.310527546295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45983.310527546295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45983.310527546295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45983.310527546295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45983.310527546295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45983.310527546295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45983.310527546295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45983.310527546295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45983.310527546295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45983.310527546295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45983.310527546295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45983.310527546295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45983.310527546295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45983.310527546295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45983.310527546295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45983.310527546295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45983.310527546295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45983.310527546295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45983.310527546295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45983.310527546295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45983.310527546295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45983.310527546295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45983.310527546295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45983.310527546295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45983.310527546295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45983.310527546295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45983.310527546295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45983.310527546295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45983.310527546295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45983.310527546295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45983.310527546295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45983.310527546295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45983.310527546295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45983.310527546295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45983.310527546295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45983.310527546295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45983.310527546295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45983.310527546295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45983.310527546295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45983.310527546295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45983.310527546295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45983.310527546295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45983.310527546295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45983.310527546295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45983.310527546295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45983.310527546295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45983.310527546295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45983.310527546295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45983.310527546295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45983.310527546295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45983.310527546295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45983.310527546295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45983.310527546295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45983.310527546295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45983.310527546295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45983.310527546295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45983.310527546295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45983.310527546295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45983.310527546295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45983.310527546295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45983.310527546295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45983.310527546295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45983.310527546295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45983.310527546295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45983.310527546295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45983.310527546295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45983.310527546295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45983.310527546295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45983.310527546295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45983.310527546295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45983.310527546295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45983.310527546295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45983.310527546295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45983.310527546295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45983.310527546295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45983.310527546295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45983.310527546295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45983.310527546295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45983.310527546295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45983.310527546295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45983.310527546295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45983.310527546295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45983.310527546295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45983.310527546295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45983.310527546295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45983.310527546295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45983.310527546295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45983.310527546295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45983.310527546295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45983.310527546295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45983.310527546295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45983.310527546295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45983.310527546295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45983.310527546295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45983.310527546295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45983.310527546295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45983.310527546295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45983.310527546295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45983.310527546295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45983.310527546295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45983.310527546295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45983.310527546295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45983.310527546295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45983.310527546295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45983.310527546295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45983.310527546295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45983.310527546295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45983.310527546295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45983.310527546295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45983.310527546295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45983.310527546295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45983.310527546295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45983.310527546295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45983.310527546295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45983.310527546295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45983.310527546295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45983.310527546295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45983.310527546295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45983.310527546295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45983.310527546295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45983.310527546295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45983.310527546295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45983.310527546295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45983.310527546295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45983.310527546295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45983.310527546295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45983.310527546295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45983.310527546295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45983.310527546295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45983.310527546295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45983.310527546295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45983.310527546295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45983.310527546295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45983.310527546295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45983.310527546295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45983.310527546295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45983.310527546295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45983.310527546295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45983.310527546295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45983.310527546295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45983.310527546295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45983.310527546295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45983.310527546295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45983.310527546295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45983.310527546295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45983.310527546295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45983.310527546295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45983.310527546295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45983.310527546295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45983.310527546295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45983.310527546295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45983.310527546295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45983.310527546295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45983.310527546295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45983.310527546295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45983.310527546295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45983.310527546295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45983.310527546295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45983.310527546295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45983.310527546295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45983.310527546295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45983.310527546295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45983.310527546295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45983.310527546295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45983.310527546295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45983.310527546295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45983.310527546295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45983.310527546295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45983.310527546295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45983.310527546295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45983.310527546295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45983.310527546295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45983.310527546295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45983.310527546295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45983.310527546295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45983.310527546295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45983.310527546295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45983.310527546295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45983.310527546295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45983.310527546295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45983.310527546295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45983.310527546295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45983.310527546295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45983.310527546295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45983.310527546295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45983.310527546295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45983.310527546295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45983.310527546295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45983.310527546295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45983.310527546295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45983.310527546295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45983.310527546295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45983.310527546295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45983.310527546295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45983.310527546295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45983.310527546295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45983.310527546295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45983.310527546295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45983.310527546295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45983.310527546295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45983.310527546295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45983.310527546295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45983.310527546295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45983.310527546295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45983.310527546295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45983.310527546295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45983.310527546295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45983.310527546295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45983.310527546295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45983.310527546295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45983.310527546295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45983.310527546295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45983.310527546295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45983.310527546295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45983.310527546295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45983.310527546295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45983.310527546295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45983.310527546295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45983.310527546295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45983.310527546295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45983.310527546295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45983.310527546295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45983.310527546295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45983.310527546295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45983.310527546295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45983.310527546295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45983.310527546295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45983.310527546295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45983.310527546295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45983.310527546295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45983.310527546295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45983.310527546295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45983.310527546295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45983.310527546295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45983.310527546295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45983.310527546295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45983.310527546295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45983.310527546295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45983.310527546295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45983.310527546295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45983.310527546295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45983.310527546295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45983.310527546295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45983.310527546295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45983.310527546295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45983.310527546295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45983.310527546295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45983.310527546295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45983.310527546295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45983.310527546295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45983.310527546295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45983.310527546295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45983.310527546295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45983.310527546295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45983.310527546295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45983.310527546295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45983.310527546295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45983.310527546295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45983.310527546295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45983.310527546295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45983.310527546295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45983.310527546295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45983.310527546295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45983.310527546295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45983.310527546295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45983.310527546295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45983.310527546295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45983.310527546295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45983.310527546295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45983.310527546295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45983.310527546295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45983.310527546295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45983.310527546295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45983.310527546295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45983.310527546295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45983.310527546295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45983.310527546295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45983.310527546295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45983.310527546295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45983.310527546295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45983.310527546295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45983.310527546295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45983.310527546295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45983.310527546295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45983.310527546295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45983.310527546295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45983.310527546295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45983.310527546295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45983.310527546295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45983.310527546295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45983.310527546295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45983.310527546295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45983.310527546295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45983.310527546295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45983.310527546295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45983.310527546295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45983.310527546295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45983.310527546295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45983.310527546295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45983.310527546295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45983.310527546295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45983.310527546295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45983.310527546295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45983.310527546295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45983.310527546295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45983.310527546295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45983.310527546295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45983.310527546295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45983.310527546295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45983.310527546295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45983.310527546295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45983.310527546295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45983.310527546295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45983.310527546295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45983.310527546295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45983.310527546295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45983.310527546295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45983.310527546295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45983.310527546295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45983.310527546295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45983.310527546295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45983.310527546295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45983.310527546295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45983.310527546295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45983.310527546295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45983.310527546295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45983.310527546295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45983.310527546295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45983.310527546295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45983.310527546295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45983.310527546295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45983.310527546295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45983.310527546295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45983.310527546295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45983.310527546295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45983.310527546295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45983.310527546295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45983.310527546295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45983.310527546295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45983.310527546295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45983.310527546295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45983.310527546295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45983.310527546295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45983.310527546295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45983.310527546295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45983.310527546295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45983.310527546295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45983.310527546295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45983.310527546295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45983.310527546295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45983.310527546295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45983.310527546295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45983.310527546295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45983.310527546295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45983.310527546295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45983.310527546295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45983.310527546295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45983.310527546295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45983.310527546295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45983.310527546295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45983.310527546295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45983.310527546295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45983.310527546295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45983.310527546295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45983.310527546295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45983.310527546295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45983.310527546295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45983.310527546295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45983.310527546295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45983.310527546295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45983.310527546295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45983.310527546295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45983.310527546295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45983.310527546295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45983.310527546295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45983.310527546295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45983.310527546295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45983.310527546295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45983.310527546295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45983.310527546295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45983.310527546295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45983.310527546295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45983.310527546295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45983.310527546295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45983.310527546295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45983.310527546295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45983.310527546295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45983.310527546295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45983.310527546295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45983.310527546295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45983.310527546295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45983.310527546295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45983.310527546295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45983.310527546295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45983.310527546295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45983.310527546295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45983.310527546295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45983.310527546295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45983.310527546295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45983.310527546295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45983.310527546295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45983.310527546295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45983.310527546295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45983.310527546295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45983.310527546295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45983.310527546295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45983.310527546295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45983.310527546295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45983.310527546295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45983.310527546295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45983.310527546295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45983.310527546295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45983.310527546295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45983.310527546295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45983.310527546295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45983.310527546295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45983.310527546295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45983.310527546295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45983.310527546295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45983.310527546295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45983.310527546295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45983.310527546295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45983.310527546295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45983.310527546295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45983.310527546295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45983.310527546295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45983.310527546295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45983.310527546295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45983.310527546295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45983.310527546295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45983.310527546295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45983.310527546295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45983.310527546295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45983.310527546295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45983.310527546295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45983.310527546295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45983.310527546295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45983.310527546295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45983.310527546295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45983.310527546295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45983.310527546295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45983.310527546295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45983.310527546295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45983.310527546295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45983.310527546295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45983.310527546295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45983.310527546295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45983.310527546295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45983.310527546295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45983.310527546295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45983.310527546295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45983.310527546295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45983.310527546295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45983.310527546295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45983.310527546295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45983.310527546295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45983.310527546295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45983.310527546295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45983.310527546295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45983.310527546295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45983.310527546295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45983.310527546295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45983.310527546295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45983.310527546295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45983.310527546295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45983.310527546295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45983.310527546295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45983.310527546295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45983.310527546295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45983.310527546295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45983.310527546295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45983.310527546295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45983.310527546295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45983.310527546295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45983.310527546295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45983.310527546295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45983.310527546295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45983.310527546295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45983.310527546295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45983.310527546295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45983.310527546295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45983.310527546295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45983.310527546295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45983.310527546295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45983.310527546295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45983.310527546295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45983.310527546295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45983.310527546295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45983.310527546295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45983.310527546295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45983.310527546295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45983.310527546295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45983.310527546295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45983.310527546295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45983.310527546295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45983.310527546295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45983.310527546295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45983.310527546295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45983.310527546295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45983.310527546295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45983.310527546295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45983.310527546295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45983.310527546295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45983.310527546295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45983.310527546295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45983.310527546295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45983.310527546295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45983.310527546295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45983.310527546295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45983.310527546295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45983.310527546295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45983.310527546295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45983.310527546295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45983.310527546295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45983.310527546295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45983.310527546295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45983.310527546295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45983.310527546295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45983.310527546295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45983.310527546295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45983.310527546295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45983.310527546295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45983.310527546295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45983.310527546295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45983.310527546295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45983.310527546295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45983.310527546295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45983.310527546295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45983.310527546295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45983.310527546295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45983.310527546295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45983.310527546295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45983.310527546295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45983.310527546295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45983.310527546295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45983.310527546295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45983.310527546295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45983.310527546295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45983.310527546295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45983.310527546295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45983.310527546295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45983.310527546295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45983.310527546295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45983.310527546295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45983.310527546295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45983.310527546295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45983.310527546295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45983.310527546295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45983.310527546295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45983.310527546295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45983.310527546295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45983.310527546295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45983.310527546295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45983.310527546295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45983.310527546295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45983.310527546295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45983.310527546295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45983.310527546295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45983.310527546295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45983.310527546295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45983.310527546295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45983.310527546295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45983.310527546295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45983.310527546295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45983.310527546295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45983.310527546295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45983.310527546295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45983.310527546295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45983.310527546295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45983.310527546295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45983.310527546295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45983.310527546295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45983.310527546295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45983.310527546295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45983.310527546295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45983.310527546295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45983.310527546295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45983.310527546295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45983.310527546295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45983.310527546295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45983.310527546295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45983.310527546295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45983.310527546295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45983.310527546295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45983.310527546295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45983.310527546295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45983.310527546295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45983.310527546295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45983.310527546295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45983.310527546295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45983.310527546295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45983.310527546295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45983.310527546295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45983.310527546295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45983.310527546295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45983.310527546295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45983.310527546295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45983.310527546295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45983.310527546295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45983.310527546295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45983.310527546295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45983.310527546295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45983.310527546295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45983.310527546295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45983.310527546295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45983.310527546295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45983.310527546295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45983.310527546295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45983.310527546295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45983.310527546295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45983.310527546295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45983.310527546295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45983.310527546295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45983.310527546295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45983.310527546295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45983.310527546295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45983.310527546295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45983.310527546295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45983.310527546295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45983.310527546295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45983.310527546295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45983.310527546295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45983.310527546295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45983.310527546295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45983.310527546295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45983.310527546295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45983.310527546295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45983.310527546295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45983.310527546295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45983.310527546295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45983.310527546295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45983.310527546295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45983.310527546295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45983.310527546295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45983.310527546295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45983.310527546295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45983.310527546295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45983.310527546295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45983.310527546295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45983.310527546295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45983.310527546295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45983.310527546295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45983.310527546295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45983.310527546295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45983.310527546295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45983.310527546295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45983.310527546295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45983.310527546295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45983.310527546295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45983.310527546295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45983.310527546295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45983.310527546295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45983.310527546295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45983.310527546295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45983.310527546295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45983.310527546295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45983.310527546295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45983.310527546295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45983.310527546295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45983.310527546295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45983.310527546295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45983.310527546295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45983.310527546295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45983.310527546295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45983.310527546295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45983.310527546295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45983.310527546295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45983.310527546295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45983.310527546295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45983.310527546295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45983.310527546295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45983.310527546295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45983.310527546295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45983.310527546295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45983.310527546295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45983.310527546295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45983.310527546295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45983.310527546295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45983.310527546295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45983.310527546295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45983.310527546295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45983.310527546295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45983.310527546295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45983.310527546295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45983.310527546295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45983.310527546295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45983.310527546295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45983.310527546295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45983.310527546295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45983.310527546295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45983.310527546295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45983.310527546295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45983.310527546295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45983.310527546295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45983.310527546295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45983.310527546295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45983.310527546295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45983.310527546295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45983.310527546295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45983.310527546295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45983.310527546295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45983.310527546295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45983.310527546295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45983.310527546295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45983.310527546295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45983.310527546295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45983.310527546295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45983.310527546295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45983.310527546295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45983.310527546295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45983.310527546295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45983.310527546295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45983.310527546295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45983.310527546295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45983.310527546295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45983.310527546295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45983.310527546295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45983.310527546295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45983.310527546295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45983.310527546295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45983.310527546295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45983.310527546295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45983.310527546295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45983.310527546295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45983.310527546295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45983.310527546295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45983.310527546295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45983.310527546295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45983.310527546295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45983.310527546295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45983.310527546295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45983.310527546295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45983.310527546295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45983.310527546295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45983.310527546295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45983.310527546295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45983.310527546295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45983.310527546295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45983.310527546295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45983.310527546295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45983.310527546295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45983.310527546295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45983.310527546295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45983.310527546295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45983.310527546295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45983.310527546295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45983.310527546295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45983.310527546295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45983.310527546295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45983.310527546295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45983.310527546295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45983.310527546295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45983.310527546295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45983.310527546295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45983.310527546295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45983.310527546295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45983.310527546295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45983.310527546295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45983.310527546295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45983.310527546295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45983.310527546295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45983.310527546295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45983.310527546295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45983.310527546295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45983.310527546295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45983.310527546295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45983.310527546295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45983.310527546295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45983.310527546295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45983.310527546295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45983.310527546295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45983.310527546295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279.82980995369871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36293</v>
      </c>
      <c r="E3" s="94" t="s">
        <v>39021</v>
      </c>
      <c r="F3" s="95">
        <v>45982.984027777777</v>
      </c>
      <c r="G3" s="96">
        <f t="shared" ref="G3:G19" ca="1" si="0">IFERROR(NOW()-F3,"")</f>
        <v>0.32649976851826068</v>
      </c>
      <c r="H3" s="95">
        <v>45982.978587962964</v>
      </c>
      <c r="I3" s="113" t="str">
        <f>IFERROR(VLOOKUP(D3,DB!A:F,6,0),"")</f>
        <v>Generator-SG</v>
      </c>
      <c r="J3" s="113" t="str">
        <f>IFERROR(VLOOKUP(D3,DB!A:G,7,0),"")</f>
        <v>No BB Shifted</v>
      </c>
      <c r="K3" s="97" t="s">
        <v>39112</v>
      </c>
      <c r="L3" s="91" t="str">
        <f>IFERROR(VLOOKUP(D3,DB!A:I,9,0),"")</f>
        <v>Latis</v>
      </c>
    </row>
    <row r="4" spans="1:16" ht="15" customHeight="1">
      <c r="A4" s="113" t="s">
        <v>39113</v>
      </c>
      <c r="B4" s="113" t="str">
        <f>IFERROR(VLOOKUP(D4,DB!A:K,11,0),"")</f>
        <v>R4</v>
      </c>
      <c r="C4" s="93">
        <v>2</v>
      </c>
      <c r="D4" s="91" t="s">
        <v>38898</v>
      </c>
      <c r="E4" s="94" t="s">
        <v>39021</v>
      </c>
      <c r="F4" s="95">
        <v>45983.120532407411</v>
      </c>
      <c r="G4" s="96">
        <f t="shared" ca="1" si="0"/>
        <v>0.18999513888411457</v>
      </c>
      <c r="H4" s="95">
        <v>45983.076435185183</v>
      </c>
      <c r="I4" s="113" t="str">
        <f>IFERROR(VLOOKUP(D4,DB!A:F,6,0),"")</f>
        <v>Generator-SG</v>
      </c>
      <c r="J4" s="113" t="str">
        <f>IFERROR(VLOOKUP(D4,DB!A:G,7,0),"")</f>
        <v>Dead</v>
      </c>
      <c r="K4" s="97" t="s">
        <v>39112</v>
      </c>
      <c r="L4" s="91" t="str">
        <f>IFERROR(VLOOKUP(D4,DB!A:I,9,0),"")</f>
        <v>Latis</v>
      </c>
    </row>
    <row r="5" spans="1:16" ht="15" customHeight="1">
      <c r="A5" s="113" t="s">
        <v>39114</v>
      </c>
      <c r="B5" s="113" t="str">
        <f>IFERROR(VLOOKUP(D5,DB!A:K,11,0),"")</f>
        <v>R4</v>
      </c>
      <c r="C5" s="93">
        <v>1</v>
      </c>
      <c r="D5" s="91" t="s">
        <v>35171</v>
      </c>
      <c r="E5" s="94" t="s">
        <v>39021</v>
      </c>
      <c r="F5" s="95">
        <v>45983.262025462966</v>
      </c>
      <c r="G5" s="96">
        <f t="shared" ca="1" si="0"/>
        <v>4.8502083329367451E-2</v>
      </c>
      <c r="H5" s="95">
        <v>45983.300081018519</v>
      </c>
      <c r="I5" s="113" t="str">
        <f>IFERROR(VLOOKUP(D5,DB!A:F,6,0),"")</f>
        <v>Generator-SG</v>
      </c>
      <c r="J5" s="113" t="str">
        <f>IFERROR(VLOOKUP(D5,DB!A:G,7,0),"")</f>
        <v>Dead</v>
      </c>
      <c r="K5" s="97" t="s">
        <v>39115</v>
      </c>
      <c r="L5" s="91" t="str">
        <f>IFERROR(VLOOKUP(D5,DB!A:I,9,0),"")</f>
        <v>Latis</v>
      </c>
    </row>
    <row r="6" spans="1:16" ht="15" customHeight="1">
      <c r="A6" s="113" t="s">
        <v>39116</v>
      </c>
      <c r="B6" s="113" t="str">
        <f>IFERROR(VLOOKUP(D6,DB!A:K,11,0),"")</f>
        <v>R4</v>
      </c>
      <c r="C6" s="93">
        <v>1</v>
      </c>
      <c r="D6" s="91" t="s">
        <v>37722</v>
      </c>
      <c r="E6" s="94" t="s">
        <v>39021</v>
      </c>
      <c r="F6" s="95">
        <v>45983.293912037036</v>
      </c>
      <c r="G6" s="96">
        <f t="shared" ca="1" si="0"/>
        <v>1.661550925928168E-2</v>
      </c>
      <c r="H6" s="95">
        <v>45983.288113425922</v>
      </c>
      <c r="I6" s="113" t="str">
        <f>IFERROR(VLOOKUP(D6,DB!A:F,6,0),"")</f>
        <v>SCECO</v>
      </c>
      <c r="J6" s="113" t="str">
        <f>IFERROR(VLOOKUP(D6,DB!A:G,7,0),"")</f>
        <v>Dead</v>
      </c>
      <c r="K6" s="97" t="s">
        <v>39117</v>
      </c>
      <c r="L6" s="91" t="str">
        <f>IFERROR(VLOOKUP(D6,DB!A:I,9,0),"")</f>
        <v>Latis</v>
      </c>
    </row>
    <row r="7" spans="1:16" ht="15" customHeight="1">
      <c r="A7" s="113"/>
      <c r="B7" s="113" t="str">
        <f>IFERROR(VLOOKUP(D7,DB!A:K,11,0),"")</f>
        <v/>
      </c>
      <c r="C7" s="93"/>
      <c r="D7" s="91"/>
      <c r="E7" s="94"/>
      <c r="F7" s="95"/>
      <c r="G7" s="96">
        <f t="shared" ca="1" si="0"/>
        <v>45983.310527546295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45983.310527546295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45983.310527546295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45983.310527546295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45983.310527546295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45983.310527546295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45983.310527546295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45983.310527546295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45983.310527546295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45983.310527546295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45983.310527546295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45983.310527546295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45983.310527546295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45983.310527546295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45983.310527546295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45983.310527546295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45983.310527546295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45983.310527546295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45983.310527546295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45983.310527546295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45983.310527546295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45983.310527546295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45983.310527546295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45983.310527546295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45983.310527546295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45983.310527546295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45983.310527546295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45983.310527546295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45983.310527546295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45983.310527546295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45983.310527546295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45983.310527546295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45983.310527546295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45983.310527546295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45983.310527546295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45983.310527546295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45983.310527546295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45983.310527546295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45983.310527546295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45983.310527546295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45983.310527546295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45983.310527546295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45983.310527546295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45983.310527546295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45983.310527546295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45983.310527546295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45983.310527546295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45983.310527546295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45983.310527546295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45983.310527546295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45983.310527546295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45983.310527546295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45983.310527546295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45983.310527546295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45983.310527546295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45983.310527546295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45983.310527546295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45983.310527546295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45983.310527546295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45983.310527546295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45983.310527546295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45983.310527546295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45983.310527546295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45983.310527546295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45983.310527546295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45983.310527546295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45983.310527546295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45983.310527546295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45983.310527546295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45983.310527546295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45983.310527546295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45983.310527546295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45983.310527546295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45983.310527546295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45983.310527546295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45983.310527546295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45983.310527546295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45983.310527546295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45983.310527546295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45983.310527546295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45983.310527546295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45983.310527546295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45983.310527546295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45983.310527546295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45983.310527546295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45983.310527546295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45983.310527546295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45983.310527546295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45983.310527546295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45983.310527546295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45983.310527546295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45983.310527546295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45983.310527546295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45983.310527546295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45983.310527546295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45983.310527546295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45983.310527546295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45983.310527546295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45983.310527546295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45983.310527546295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45983.310527546295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45983.310527546295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45983.310527546295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45983.310527546295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45983.310527546295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45983.310527546295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45983.310527546295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45983.310527546295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45983.310527546295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45983.310527546295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45983.310527546295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45983.310527546295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45983.310527546295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45983.310527546295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45983.310527546295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45983.310527546295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45983.310527546295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45983.310527546295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45983.310527546295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45983.310527546295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45983.310527546295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45983.310527546295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45983.310527546295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45983.310527546295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45983.310527546295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45983.310527546295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45983.310527546295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45983.310527546295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45983.310527546295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45983.310527546295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45983.310527546295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45983.310527546295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45983.310527546295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45983.310527546295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45983.310527546295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45983.310527546295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45983.310527546295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45983.310527546295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45983.310527546295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45983.310527546295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45983.310527546295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45983.310527546295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45983.310527546295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45983.310527546295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45983.310527546295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45983.310527546295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45983.310527546295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45983.310527546295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45983.310527546295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45983.310527546295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45983.310527546295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45983.310527546295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45983.310527546295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45983.310527546295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45983.310527546295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45983.310527546295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45983.310527546295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45983.310527546295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45983.310527546295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45983.310527546295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45983.310527546295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45983.310527546295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45983.310527546295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45983.310527546295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45983.310527546295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45983.310527546295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45983.310527546295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45983.310527546295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45983.310527546295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45983.310527546295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45983.310527546295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45983.310527546295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45983.310527546295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45983.310527546295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45983.310527546295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45983.310527546295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45983.310527546295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45983.310527546295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45983.310527546295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45983.310527546295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45983.310527546295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45983.310527546295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45983.310527546295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45983.310527546295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45983.310527546295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45983.310527546295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45983.310527546295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45983.310527546295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45983.310527546295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45983.310527546295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45983.310527546295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45983.310527546295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45983.310527546295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45983.310527546295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45983.310527546295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45983.310527546295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45983.310527546295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45983.310527546295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45983.310527546295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45983.310527546295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45983.310527546295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45983.310527546295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45983.310527546295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45983.310527546295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45983.310527546295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45983.310527546295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45983.310527546295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45983.310527546295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45983.310527546295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45983.310527546295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45983.310527546295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45983.310527546295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45983.310527546295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45983.310527546295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45983.310527546295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45983.310527546295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45983.310527546295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45983.310527546295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45983.310527546295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45983.310527546295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45983.310527546295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45983.310527546295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45983.310527546295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45983.310527546295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45983.310527546295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45983.310527546295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45983.310527546295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45983.310527546295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45983.310527546295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45983.310527546295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45983.310527546295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45983.310527546295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45983.310527546295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45983.310527546295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45983.310527546295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45983.310527546295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45983.310527546295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45983.310527546295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45983.310527546295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45983.310527546295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45983.310527546295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45983.310527546295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45983.310527546295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45983.310527546295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45983.310527546295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45983.310527546295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45983.310527546295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45983.310527546295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45983.310527546295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45983.310527546295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45983.310527546295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45983.310527546295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45983.310527546295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45983.310527546295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45983.310527546295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45983.310527546295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45983.310527546295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45983.310527546295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45983.310527546295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45983.310527546295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45983.310527546295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45983.310527546295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45983.310527546295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45983.310527546295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45983.310527546295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45983.310527546295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45983.310527546295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45983.310527546295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45983.310527546295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45983.310527546295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45983.310527546295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45983.310527546295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45983.310527546295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45983.310527546295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45983.310527546295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45983.310527546295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45983.310527546295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45983.310527546295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45983.310527546295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45983.310527546295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45983.310527546295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45983.310527546295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45983.310527546295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45983.310527546295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45983.310527546295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45983.310527546295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45983.310527546295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45983.310527546295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45983.310527546295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45983.310527546295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45983.310527546295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45983.310527546295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45983.310527546295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45983.310527546295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45983.310527546295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45983.310527546295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45983.310527546295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45983.310527546295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45983.310527546295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45983.310527546295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45983.310527546295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45983.310527546295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45983.310527546295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45983.310527546295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45983.310527546295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45983.310527546295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45983.310527546295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45983.310527546295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45983.310527546295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45983.310527546295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45983.310527546295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45983.310527546295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45983.310527546295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45983.310527546295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45983.310527546295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45983.310527546295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45983.310527546295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45983.310527546295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45983.310527546295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45983.310527546295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45983.310527546295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45983.310527546295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45983.310527546295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45983.310527546295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45983.310527546295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45983.310527546295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45983.310527546295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45983.310527546295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45983.310527546295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45983.310527546295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45983.310527546295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45983.310527546295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45983.310527546295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45983.310527546295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45983.310527546295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45983.310527546295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45983.310527546295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45983.310527546295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45983.310527546295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45983.310527546295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45983.310527546295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45983.310527546295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45983.310527546295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45983.310527546295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45983.310527546295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45983.310527546295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45983.310527546295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45983.310527546295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45983.310527546295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45983.310527546295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45983.310527546295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45983.310527546295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45983.310527546295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45983.310527546295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45983.310527546295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45983.310527546295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45983.310527546295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45983.310527546295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45983.310527546295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45983.310527546295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45983.310527546295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45983.310527546295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45983.310527546295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45983.310527546295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45983.310527546295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45983.310527546295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45983.310527546295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45983.310527546295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45983.310527546295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45983.310527546295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45983.310527546295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45983.310527546295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45983.310527546295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45983.310527546295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45983.310527546295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45983.310527546295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45983.310527546295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45983.310527546295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45983.310527546295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45983.310527546295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45983.310527546295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45983.310527546295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45983.310527546295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45983.310527546295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45983.310527546295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45983.310527546295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45983.310527546295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45983.310527546295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45983.310527546295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45983.310527546295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45983.310527546295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45983.310527546295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45983.310527546295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45983.310527546295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45983.310527546295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45983.310527546295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45983.310527546295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45983.310527546295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45983.310527546295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45983.310527546295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45983.310527546295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45983.310527546295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45983.310527546295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45983.310527546295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45983.310527546295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45983.310527546295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45983.310527546295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45983.310527546295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45983.310527546295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45983.310527546295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45983.310527546295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45983.310527546295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45983.310527546295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45983.310527546295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45983.310527546295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45983.310527546295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45983.310527546295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45983.310527546295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45983.310527546295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45983.310527546295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45983.310527546295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45983.310527546295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45983.310527546295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45983.310527546295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45983.310527546295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45983.310527546295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45983.310527546295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45983.310527546295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45983.310527546295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45983.310527546295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45983.310527546295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45983.310527546295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45983.310527546295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45983.310527546295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45983.310527546295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45983.310527546295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45983.310527546295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45983.310527546295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45983.310527546295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45983.310527546295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45983.310527546295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45983.310527546295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45983.310527546295</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91.478467361106595</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57.12165023147827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34.649416435182502</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5.7957243055570871</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1.9372289351813379</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39102</v>
      </c>
      <c r="F7" s="128">
        <v>45982.768553240741</v>
      </c>
      <c r="G7" s="111">
        <f ca="1">IFERROR(NOW()-F7,"")</f>
        <v>0.5419743055535946</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15237</v>
      </c>
      <c r="E8" s="109" t="s">
        <v>39021</v>
      </c>
      <c r="F8" s="128">
        <v>45982.864016203705</v>
      </c>
      <c r="G8" s="111">
        <f ca="1">IFERROR(NOW()-F8,"")</f>
        <v>0.44651134259038372</v>
      </c>
      <c r="H8" s="128">
        <v>45982.843182870369</v>
      </c>
      <c r="I8" s="109" t="str">
        <f>IFERROR(VLOOKUP(D8,DB!A:F,6,0),"")</f>
        <v>SCECO</v>
      </c>
      <c r="J8" s="109" t="str">
        <f>IFERROR(VLOOKUP(D8,DB!A:G,7,0),"")</f>
        <v>Dead</v>
      </c>
      <c r="K8" s="109" t="s">
        <v>39131</v>
      </c>
      <c r="L8" s="109" t="str">
        <f>IFERROR(VLOOKUP(D8,DB!A:I,9,0),"")</f>
        <v>Latis</v>
      </c>
    </row>
    <row r="9" spans="1:13">
      <c r="A9" s="109" t="s">
        <v>39132</v>
      </c>
      <c r="B9" s="109" t="str">
        <f>IFERROR(VLOOKUP(D9,DB!A:K,11,0),"")</f>
        <v>R5</v>
      </c>
      <c r="C9" s="109">
        <v>1</v>
      </c>
      <c r="D9" s="109" t="s">
        <v>35462</v>
      </c>
      <c r="E9" s="109" t="s">
        <v>39102</v>
      </c>
      <c r="F9" s="128">
        <v>45983.248078703706</v>
      </c>
      <c r="G9" s="111">
        <f ca="1">IFERROR(NOW()-F9,"")</f>
        <v>6.2448842589219566E-2</v>
      </c>
      <c r="H9" s="128">
        <v>45983.228483796294</v>
      </c>
      <c r="I9" s="109" t="str">
        <f>IFERROR(VLOOKUP(D9,DB!A:F,6,0),"")</f>
        <v>SCECO</v>
      </c>
      <c r="J9" s="109" t="str">
        <f>IFERROR(VLOOKUP(D9,DB!A:G,7,0),"")</f>
        <v>Dead</v>
      </c>
      <c r="K9" s="109" t="s">
        <v>39133</v>
      </c>
      <c r="L9" s="109" t="str">
        <f>IFERROR(VLOOKUP(D9,DB!A:I,9,0),"")</f>
        <v>Latis</v>
      </c>
    </row>
    <row r="10" spans="1:13">
      <c r="A10" s="109"/>
      <c r="B10" s="109" t="str">
        <f>IFERROR(VLOOKUP(D10,DB!A:K,11,0),"")</f>
        <v/>
      </c>
      <c r="C10" s="109"/>
      <c r="D10" s="109"/>
      <c r="E10" s="109"/>
      <c r="F10" s="109"/>
      <c r="G10" s="111">
        <f ca="1">IFERROR(NOW()-F10,"")</f>
        <v>45983.310527546295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45983.310527546295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45983.310527546295</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45983.310527546295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45983.310527546295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45983.310527546295</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45983.310527546295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45983.310527546295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45983.310527546295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45983.310527546295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45983.310527546295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45983.310527546295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45983.310527546295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45983.310527546295</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45983.310527546295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45983.310527546295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45983.310527546295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45983.310527546295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45983.310527546295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45983.310527546295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45983.310527546295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45983.310527546295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45983.310527546295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45983.310527546295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45983.310527546295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45983.310527546295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45983.310527546295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45983.310527546295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45983.310527546295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45983.310527546295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45983.310527546295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45983.310527546295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45983.310527546295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45983.310527546295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45983.310527546295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45983.310527546295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45983.310527546295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45983.310527546295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45983.310527546295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45983.310527546295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45983.310527546295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45983.310527546295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45983.310527546295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45983.310527546295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45983.310527546295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45983.310527546295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45983.310527546295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45983.310527546295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45983.310527546295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45983.310527546295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45983.310527546295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45983.310527546295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45983.310527546295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45983.310527546295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45983.310527546295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45983.310527546295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45983.310527546295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45983.310527546295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45983.310527546295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45983.310527546295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45983.310527546295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45983.310527546295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45983.310527546295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45983.310527546295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45983.310527546295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45983.310527546295</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45983.310527546295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45983.310527546295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45983.310527546295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45983.310527546295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45983.310527546295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45983.310527546295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45983.310527546295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45983.310527546295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45983.310527546295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45983.310527546295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45983.310527546295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45983.310527546295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45983.310527546295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45983.310527546295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45983.310527546295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45983.310527546295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45983.310527546295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45983.310527546295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45983.310527546295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45983.310527546295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45983.310527546295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45983.310527546295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45983.310527546295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45983.310527546295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45983.310527546295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45983.310527546295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45983.310527546295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45983.310527546295</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2</v>
      </c>
      <c r="D2" s="119" t="s">
        <v>36159</v>
      </c>
      <c r="E2" s="109" t="s">
        <v>39021</v>
      </c>
      <c r="F2" s="121">
        <v>45983.278645833336</v>
      </c>
      <c r="G2" s="104">
        <f t="shared" ref="G2:G23" ca="1" si="0">IFERROR(NOW()-F2,"-")</f>
        <v>3.188171295914799E-2</v>
      </c>
      <c r="H2" s="121">
        <v>45983.276423611111</v>
      </c>
      <c r="I2" s="119" t="str">
        <f>IFERROR(VLOOKUP(D2,DB!A:F,6,0),"")</f>
        <v>SCECO</v>
      </c>
      <c r="J2" s="119" t="str">
        <f>IFERROR(VLOOKUP(D2,DB!A:G,7,0),"")</f>
        <v>Vandalized</v>
      </c>
      <c r="K2" s="122" t="s">
        <v>39135</v>
      </c>
      <c r="L2" s="123" t="str">
        <f>IFERROR(VLOOKUP(D2,DB!A:I,9,0),"")</f>
        <v>Latis</v>
      </c>
    </row>
    <row r="3" spans="1:16382" ht="31.5" customHeight="1">
      <c r="A3" s="118" t="s">
        <v>39136</v>
      </c>
      <c r="B3" s="119" t="str">
        <f>IFERROR(VLOOKUP(D3,DB!A:K,11,0),"")</f>
        <v>R6</v>
      </c>
      <c r="C3" s="120">
        <v>1</v>
      </c>
      <c r="D3" s="119" t="s">
        <v>33716</v>
      </c>
      <c r="E3" s="109" t="s">
        <v>39021</v>
      </c>
      <c r="F3" s="121">
        <v>45983.278645833336</v>
      </c>
      <c r="G3" s="104">
        <f t="shared" ca="1" si="0"/>
        <v>3.188171295914799E-2</v>
      </c>
      <c r="H3" s="121">
        <v>45983.278599537036</v>
      </c>
      <c r="I3" s="119" t="str">
        <f>IFERROR(VLOOKUP(D3,DB!A:F,6,0),"")</f>
        <v>SCECO</v>
      </c>
      <c r="J3" s="119" t="str">
        <f>IFERROR(VLOOKUP(D3,DB!A:G,7,0),"")</f>
        <v>Vandalized</v>
      </c>
      <c r="K3" s="122" t="s">
        <v>39137</v>
      </c>
      <c r="L3" s="123" t="str">
        <f>IFERROR(VLOOKUP(D3,DB!A:I,9,0),"")</f>
        <v>Latis</v>
      </c>
    </row>
    <row r="4" spans="1:16382" ht="31.5" customHeight="1">
      <c r="A4" s="118"/>
      <c r="B4" s="119" t="str">
        <f>IFERROR(VLOOKUP(D4,DB!A:K,11,0),"")</f>
        <v/>
      </c>
      <c r="C4" s="120"/>
      <c r="D4" s="119"/>
      <c r="E4" s="109"/>
      <c r="F4" s="121"/>
      <c r="G4" s="104">
        <f t="shared" ca="1" si="0"/>
        <v>45983.310527546295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45983.310527546295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45983.310527546295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45983.310527546295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45983.310527546295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45983.310527546295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45983.310527546295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45983.310527546295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45983.310527546295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45983.310527546295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45983.310527546295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45983.310527546295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45983.310527546295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45983.310527546295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45983.310527546295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45983.310527546295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45983.310527546295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45983.310527546295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45983.310527546295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45983.310527546295</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2025-11-22T04:27:59Z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