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02" documentId="120_S{2AC9BD13-BADA-5192-A53E-5A8FF88502F6}" xr6:coauthVersionLast="47" xr6:coauthVersionMax="47" xr10:uidLastSave="{BC3DCA5A-C507-4D54-92B6-D367CE0355FD}"/>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G6" i="4"/>
  <c r="G7" i="4"/>
  <c r="G8" i="4"/>
  <c r="G9" i="4"/>
  <c r="G10" i="4"/>
  <c r="G11" i="4"/>
  <c r="G12" i="4"/>
  <c r="G13"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<sst xmlns="http://schemas.openxmlformats.org/spreadsheetml/2006/main" count="180290" uniqueCount="39130">
  <si>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</si>
  <si>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</si>
  <si>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</si>
  <si>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</si>
  <si>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</si>
  <si>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</si>
  <si>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</si>
  <si>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</si>
  <si>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</si>
  <si>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</si>
  <si>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</si>
  <si>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</si>
  <si>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</si>
  <si>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</si>
  <si>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</si>
  <si>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</si>
  <si>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</si>
  <si>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</si>
  <si>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</si>
  <si>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</si>
  <si>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</si>
  <si>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</si>
  <si>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</si>
  <si>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</si>
  <si>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</si>
  <si>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</si>
  <si>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</si>
  <si>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</si>
  <si>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</si>
  <si>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</si>
  <si>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</si>
  <si>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</si>
  <si>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</si>
  <si>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</si>
  <si>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</si>
  <si>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</si>
  <si>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</si>
  <si>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</si>
  <si>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</si>
  <si>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</si>
  <si>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</si>
  <si>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</si>
  <si>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</si>
  <si>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</si>
  <si>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</si>
  <si>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</si>
  <si>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</si>
  <si>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</si>
  <si>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</si>
  <si>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</si>
  <si>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</si>
  <si>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</si>
  <si>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</si>
  <si>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</si>
  <si>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</si>
  <si>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</si>
  <si>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</si>
  <si>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</si>
  <si>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</si>
  <si>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</si>
  <si>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</si>
  <si>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</si>
  <si>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</si>
  <si>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</si>
  <si>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</si>
  <si>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</si>
  <si>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</si>
  <si>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</si>
  <si>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</si>
  <si>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</si>
  <si>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</si>
  <si>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</si>
  <si>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</si>
  <si>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</si>
  <si>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</si>
  <si>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</si>
  <si>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</si>
  <si>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</si>
  <si>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</si>
  <si>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</si>
  <si>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</si>
  <si>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</si>
  <si>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</si>
  <si>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</si>
  <si>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</si>
  <si>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</si>
  <si>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</si>
  <si>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</si>
  <si>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</si>
  <si>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</si>
  <si>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</si>
  <si>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</si>
  <si>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</si>
  <si>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</si>
  <si>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</si>
  <si>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</si>
  <si>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</si>
  <si>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</si>
  <si>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</si>
  <si>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</si>
  <si>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</si>
  <si>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</si>
  <si>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</si>
  <si>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</si>
  <si>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</si>
  <si>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</si>
  <si>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</si>
  <si>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</si>
  <si>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</si>
  <si>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</si>
  <si>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</si>
  <si>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</si>
  <si>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</si>
  <si>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</si>
  <si>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</si>
  <si>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</si>
  <si>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</si>
  <si>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</si>
  <si>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</si>
  <si>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</si>
  <si>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</si>
  <si>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</si>
  <si>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</si>
  <si>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</si>
  <si>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</si>
  <si>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</si>
  <si>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</si>
  <si>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</si>
  <si>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</si>
  <si>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</si>
  <si>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</si>
  <si>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</si>
  <si>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</si>
  <si>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</si>
  <si>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</si>
  <si>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</si>
  <si>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</si>
  <si>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</si>
  <si>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</si>
  <si>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</si>
  <si>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</si>
  <si>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</si>
  <si>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</si>
  <si>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</si>
  <si>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</si>
  <si>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</si>
  <si>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</si>
  <si>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</si>
  <si>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</si>
  <si>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</si>
  <si>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</si>
  <si>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</si>
  <si>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</si>
  <si>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</si>
  <si>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</si>
  <si>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</si>
  <si>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</si>
  <si>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</si>
  <si>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</si>
  <si>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</si>
  <si>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</si>
  <si>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</si>
  <si>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</si>
  <si>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</si>
  <si>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</si>
  <si>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</si>
  <si>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</si>
  <si>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</si>
  <si>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</si>
  <si>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</si>
  <si>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</si>
  <si>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</si>
  <si>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</si>
  <si>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</si>
  <si>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</si>
  <si>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</si>
  <si>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</si>
  <si>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</si>
  <si>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</si>
  <si>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</si>
  <si>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</si>
  <si>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</si>
  <si>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</si>
  <si>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</si>
  <si>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</si>
  <si>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</si>
  <si>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</si>
  <si>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</si>
  <si>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</si>
  <si>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</si>
  <si>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</si>
  <si>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</si>
  <si>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</si>
  <si>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</si>
  <si>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</si>
  <si>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</si>
  <si>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</si>
  <si>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</si>
  <si>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</si>
  <si>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</si>
  <si>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</si>
  <si>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</si>
  <si>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</si>
  <si>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</si>
  <si>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</si>
  <si>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</si>
  <si>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</si>
  <si>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</si>
  <si>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</si>
  <si>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</si>
  <si>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</si>
  <si>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</si>
  <si>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</si>
  <si>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</si>
  <si>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</si>
  <si>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</si>
  <si>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</si>
  <si>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</si>
  <si>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</si>
  <si>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</si>
  <si>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</si>
  <si>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</si>
  <si>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</si>
  <si>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</si>
  <si>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</si>
  <si>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</si>
  <si>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</si>
  <si>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</si>
  <si>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</si>
  <si>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</si>
  <si>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</si>
  <si>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</si>
  <si>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</si>
  <si>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</si>
  <si>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</si>
  <si>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</si>
  <si>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</si>
  <si>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</si>
  <si>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</si>
  <si>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</si>
  <si>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</si>
  <si>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</si>
  <si>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</si>
  <si>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</si>
  <si>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</si>
  <si>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</si>
  <si>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</si>
  <si>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</si>
  <si>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</si>
  <si>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</si>
  <si>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</si>
  <si>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</si>
  <si>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</si>
  <si>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</si>
  <si>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</si>
  <si>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</si>
  <si>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</si>
  <si>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</si>
  <si>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</si>
  <si>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</si>
  <si>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</si>
  <si>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</si>
  <si>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</si>
  <si>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</si>
  <si>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</si>
  <si>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</si>
  <si>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</si>
  <si>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</si>
  <si>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</si>
  <si>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</si>
  <si>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</si>
  <si>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</si>
  <si>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</si>
  <si>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</si>
  <si>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</si>
  <si>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</si>
  <si>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</si>
  <si>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</si>
  <si>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</si>
  <si>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</si>
  <si>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</si>
  <si>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</si>
  <si>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</si>
  <si>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</si>
  <si>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</si>
  <si>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</si>
  <si>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</si>
  <si>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</si>
  <si>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</si>
  <si>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</si>
  <si>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</si>
  <si>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</si>
  <si>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</si>
  <si>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</si>
  <si>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</si>
  <si>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</si>
  <si>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</si>
  <si>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</si>
  <si>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</si>
  <si>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</si>
  <si>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</si>
  <si>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</si>
  <si>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</si>
  <si>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</si>
  <si>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</si>
  <si>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</si>
  <si>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</si>
  <si>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</si>
  <si>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</si>
  <si>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</si>
  <si>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</si>
  <si>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</si>
  <si>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</si>
  <si>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</si>
  <si>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</si>
  <si>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</si>
  <si>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</si>
  <si>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</si>
  <si>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</si>
  <si>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</si>
  <si>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</si>
  <si>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</si>
  <si>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</si>
  <si>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</si>
  <si>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</si>
  <si>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</si>
  <si>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</si>
  <si>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</si>
  <si>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</si>
  <si>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</si>
  <si>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</si>
  <si>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</si>
  <si>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</si>
  <si>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</si>
  <si>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</si>
  <si>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</si>
  <si>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</si>
  <si>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</si>
  <si>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</si>
  <si>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</si>
  <si>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</si>
  <si>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</si>
  <si>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</si>
  <si>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</si>
  <si>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</si>
  <si>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</si>
  <si>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</si>
  <si>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</si>
  <si>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</si>
  <si>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</si>
  <si>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</si>
  <si>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</si>
  <si>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</si>
  <si>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</si>
  <si>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</si>
  <si>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</si>
  <si>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</si>
  <si>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</si>
  <si>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</si>
  <si>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</si>
  <si>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</si>
  <si>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</si>
  <si>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</si>
  <si>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</si>
  <si>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</si>
  <si>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</si>
  <si>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</si>
  <si>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</si>
  <si>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</si>
  <si>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</si>
  <si>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</si>
  <si>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</si>
  <si>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</si>
  <si>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</si>
  <si>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</si>
  <si>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</si>
  <si>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</si>
  <si>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</si>
  <si>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</si>
  <si>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</si>
  <si>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</si>
  <si>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</si>
  <si>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</si>
  <si>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</si>
  <si>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</si>
  <si>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</si>
  <si>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</si>
  <si>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</si>
  <si>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</si>
  <si>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</si>
  <si>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</si>
  <si>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</si>
  <si>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</si>
  <si>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</si>
  <si>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</si>
  <si>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</si>
  <si>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</si>
  <si>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</si>
  <si>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</si>
  <si>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</si>
  <si>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</si>
  <si>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</si>
  <si>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</si>
  <si>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</si>
  <si>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</si>
  <si>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</si>
  <si>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</si>
  <si>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</si>
  <si>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</si>
  <si>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</si>
  <si>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</si>
  <si>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</si>
  <si>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</si>
  <si>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</si>
  <si>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</si>
  <si>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</si>
  <si>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</si>
  <si>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</si>
  <si>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</si>
  <si>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</si>
  <si>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</si>
  <si>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</si>
  <si>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</si>
  <si>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</si>
  <si>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</si>
  <si>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</si>
  <si>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</si>
  <si>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</si>
  <si>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</si>
  <si>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</si>
  <si>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</si>
  <si>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</si>
  <si>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</si>
  <si>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</si>
  <si>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</si>
  <si>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</si>
  <si>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</si>
  <si>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</si>
  <si>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</si>
  <si>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</si>
  <si>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</si>
  <si>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</si>
  <si>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</si>
  <si>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</si>
  <si>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</si>
  <si>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</si>
  <si>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</si>
  <si>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</si>
  <si>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</si>
  <si>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</si>
  <si>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</si>
  <si>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</si>
  <si>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</si>
  <si>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</si>
  <si>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</si>
  <si>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</si>
  <si>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</si>
  <si>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</si>
  <si>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</si>
  <si>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</si>
  <si>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</si>
  <si>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</si>
  <si>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</si>
  <si>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</si>
  <si>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</si>
  <si>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</si>
  <si>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</si>
  <si>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</si>
  <si>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</si>
  <si>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</si>
  <si>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</si>
  <si>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</si>
  <si>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</si>
  <si>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</si>
  <si>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</si>
  <si>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</si>
  <si>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</si>
  <si>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</si>
  <si>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</si>
  <si>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</si>
  <si>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</si>
  <si>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</si>
  <si>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</si>
  <si>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</si>
  <si>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</si>
  <si>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</si>
  <si>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</si>
  <si>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</si>
  <si>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</si>
  <si>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</si>
  <si>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</si>
  <si>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</si>
  <si>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</si>
  <si>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</si>
  <si>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</si>
  <si>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</si>
  <si>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</si>
  <si>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</si>
  <si>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</si>
  <si>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</si>
  <si>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</si>
  <si>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</si>
  <si>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</si>
  <si>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</si>
  <si>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</si>
  <si>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</si>
  <si>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</si>
  <si>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</si>
  <si>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</si>
  <si>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</si>
  <si>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</si>
  <si>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</si>
  <si>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</si>
  <si>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</si>
  <si>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</si>
  <si>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</si>
  <si>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</si>
  <si>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</si>
  <si>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</si>
  <si>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</si>
  <si>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</si>
  <si>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</si>
  <si>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</si>
  <si>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</si>
  <si>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</si>
  <si>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</si>
  <si>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</si>
  <si>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</si>
  <si>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</si>
  <si>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</si>
  <si>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</si>
  <si>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</si>
  <si>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</si>
  <si>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</si>
  <si>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</si>
  <si>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</si>
  <si>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</si>
  <si>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</si>
  <si>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</si>
  <si>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</si>
  <si>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</si>
  <si>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</si>
  <si>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</si>
  <si>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</si>
  <si>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</si>
  <si>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</si>
  <si>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</si>
  <si>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</si>
  <si>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</si>
  <si>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</si>
  <si>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</si>
  <si>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</si>
  <si>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</si>
  <si>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</si>
  <si>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</si>
  <si>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</si>
  <si>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</si>
  <si>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</si>
  <si>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</si>
  <si>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</si>
  <si>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</si>
  <si>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</si>
  <si>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</si>
  <si>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</si>
  <si>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</si>
  <si>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</si>
  <si>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</si>
  <si>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</si>
  <si>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</si>
  <si>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</si>
  <si>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</si>
  <si>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</si>
  <si>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</si>
  <si>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</si>
  <si>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</si>
  <si>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</si>
  <si>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</si>
  <si>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</si>
  <si>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</si>
  <si>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</si>
  <si>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</si>
  <si>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</si>
  <si>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</si>
  <si>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</si>
  <si>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</si>
  <si>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</si>
  <si>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</si>
  <si>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</si>
  <si>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</si>
  <si>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</si>
  <si>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</si>
  <si>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</si>
  <si>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</si>
  <si>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</si>
  <si>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</si>
  <si>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</si>
  <si>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</si>
  <si>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</si>
  <si>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</si>
  <si>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</si>
  <si>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</si>
  <si>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</si>
  <si>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</si>
  <si>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</si>
  <si>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</si>
  <si>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</si>
  <si>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</si>
  <si>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</si>
  <si>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</si>
  <si>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</si>
  <si>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</si>
  <si>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</si>
  <si>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</si>
  <si>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</si>
  <si>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</si>
  <si>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</si>
  <si>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</si>
  <si>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</si>
  <si>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</si>
  <si>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</si>
  <si>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</si>
  <si>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</si>
  <si>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</si>
  <si>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</si>
  <si>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</si>
  <si>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</si>
  <si>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</si>
  <si>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</si>
  <si>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</si>
  <si>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</si>
  <si>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</si>
  <si>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</si>
  <si>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</si>
  <si>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</si>
  <si>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</si>
  <si>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</si>
  <si>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</si>
  <si>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</si>
  <si>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</si>
  <si>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</si>
  <si>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</si>
  <si>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</si>
  <si>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</si>
  <si>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</si>
  <si>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</si>
  <si>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</si>
  <si>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</si>
  <si>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</si>
  <si>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</si>
  <si>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</si>
  <si>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</si>
  <si>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</si>
  <si>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</si>
  <si>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</si>
  <si>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</si>
  <si>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</si>
  <si>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</si>
  <si>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</si>
  <si>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</si>
  <si>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</si>
  <si>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</si>
  <si>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</si>
  <si>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</si>
  <si>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</si>
  <si>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</si>
  <si>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</si>
  <si>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</si>
  <si>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</si>
  <si>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</si>
  <si>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</si>
  <si>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</si>
  <si>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</si>
  <si>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</si>
  <si>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</si>
  <si>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</si>
  <si>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</si>
  <si>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</si>
  <si>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</si>
  <si>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</si>
  <si>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</si>
  <si>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</si>
  <si>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</si>
  <si>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</si>
  <si>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</si>
  <si>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</si>
  <si>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</si>
  <si>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</si>
  <si>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</si>
  <si>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</si>
  <si>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</si>
  <si>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</si>
  <si>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</si>
  <si>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</si>
  <si>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</si>
  <si>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</si>
  <si>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</si>
  <si>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</si>
  <si>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</si>
  <si>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</si>
  <si>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</si>
  <si>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</si>
  <si>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</si>
  <si>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</si>
  <si>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</si>
  <si>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</si>
  <si>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</si>
  <si>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</si>
  <si>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</si>
  <si>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</si>
  <si>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</si>
  <si>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</si>
  <si>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</si>
  <si>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</si>
  <si>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</si>
  <si>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</si>
  <si>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</si>
  <si>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</si>
  <si>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</si>
  <si>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</si>
  <si>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</si>
  <si>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</si>
  <si>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</si>
  <si>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</si>
  <si>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</si>
  <si>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</si>
  <si>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</si>
  <si>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</si>
  <si>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</si>
  <si>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</si>
  <si>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</si>
  <si>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</si>
  <si>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</si>
  <si>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</si>
  <si>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</si>
  <si>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</si>
  <si>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</si>
  <si>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</si>
  <si>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</si>
  <si>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</si>
  <si>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</si>
  <si>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</si>
  <si>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</si>
  <si>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</si>
  <si>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</si>
  <si>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</si>
  <si>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</si>
  <si>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</si>
  <si>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</si>
  <si>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</si>
  <si>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</si>
  <si>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</si>
  <si>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</si>
  <si>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</si>
  <si>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</si>
  <si>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</si>
  <si>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</si>
  <si>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</si>
  <si>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</si>
  <si>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</si>
  <si>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</si>
  <si>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</si>
  <si>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</si>
  <si>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</si>
  <si>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</si>
  <si>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</si>
  <si>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</si>
  <si>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</si>
  <si>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</si>
  <si>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</si>
  <si>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</si>
  <si>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</si>
  <si>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</si>
  <si>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</si>
  <si>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</si>
  <si>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</si>
  <si>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</si>
  <si>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</si>
  <si>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</si>
  <si>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</si>
  <si>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</si>
  <si>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</si>
  <si>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</si>
  <si>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</si>
  <si>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</si>
  <si>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</si>
  <si>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</si>
  <si>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</si>
  <si>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</si>
  <si>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</si>
  <si>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</si>
  <si>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</si>
  <si>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</si>
  <si>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</si>
  <si>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</si>
  <si>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</si>
  <si>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</si>
  <si>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</si>
  <si>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</si>
  <si>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</si>
  <si>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</si>
  <si>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</si>
  <si>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</si>
  <si>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</si>
  <si>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</si>
  <si>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</si>
  <si>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</si>
  <si>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</si>
  <si>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</si>
  <si>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</si>
  <si>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</si>
  <si>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</si>
  <si>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</si>
  <si>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</si>
  <si>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</si>
  <si>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</si>
  <si>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</si>
  <si>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</si>
  <si>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</si>
  <si>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</si>
  <si>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</si>
  <si>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</si>
  <si>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</si>
  <si>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</si>
  <si>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</si>
  <si>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</si>
  <si>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</si>
  <si>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</si>
  <si>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</si>
  <si>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</si>
  <si>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</si>
  <si>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</si>
  <si>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</si>
  <si>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</si>
  <si>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</si>
  <si>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</si>
  <si>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</si>
  <si>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</si>
  <si>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</si>
  <si>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</si>
  <si>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</si>
  <si>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</si>
  <si>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</si>
  <si>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</si>
  <si>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</si>
  <si>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</si>
  <si>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</si>
  <si>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</si>
  <si>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</si>
  <si>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</si>
  <si>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</si>
  <si>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</si>
  <si>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</si>
  <si>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</si>
  <si>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</si>
  <si>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</si>
  <si>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</si>
  <si>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</si>
  <si>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</si>
  <si>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</si>
  <si>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</si>
  <si>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</si>
  <si>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</si>
  <si>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</si>
  <si>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</si>
  <si>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</si>
  <si>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</si>
  <si>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</si>
  <si>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</si>
  <si>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</si>
  <si>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</si>
  <si>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</si>
  <si>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</si>
  <si>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</si>
  <si>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</si>
  <si>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</si>
  <si>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</si>
  <si>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</si>
  <si>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</si>
  <si>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</si>
  <si>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</si>
  <si>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</si>
  <si>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</si>
  <si>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</si>
  <si>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</si>
  <si>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</si>
  <si>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</si>
  <si>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</si>
  <si>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</si>
  <si>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</si>
  <si>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</si>
  <si>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</si>
  <si>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</si>
  <si>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</si>
  <si>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</si>
  <si>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</si>
  <si>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</si>
  <si>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</si>
  <si>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</si>
  <si>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</si>
  <si>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</si>
  <si>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</si>
  <si>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</si>
  <si>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</si>
  <si>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</si>
  <si>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</si>
  <si>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</si>
  <si>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</si>
  <si>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</si>
  <si>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</si>
  <si>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</si>
  <si>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</si>
  <si>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</si>
  <si>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</si>
  <si>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</si>
  <si>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</si>
  <si>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</si>
  <si>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</si>
  <si>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</si>
  <si>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</si>
  <si>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</si>
  <si>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</si>
  <si>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</si>
  <si>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</si>
  <si>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</si>
  <si>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</si>
  <si>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</si>
  <si>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</si>
  <si>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</si>
  <si>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</si>
  <si>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</si>
  <si>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</si>
  <si>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</si>
  <si>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</si>
  <si>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</si>
  <si>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</si>
  <si>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</si>
  <si>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</si>
  <si>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</si>
  <si>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</si>
  <si>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</si>
  <si>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</si>
  <si>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</si>
  <si>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</si>
  <si>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</si>
  <si>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</si>
  <si>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</si>
  <si>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</si>
  <si>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</si>
  <si>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</si>
  <si>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</si>
  <si>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</si>
  <si>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</si>
  <si>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</si>
  <si>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</si>
  <si>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</si>
  <si>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</si>
  <si>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</si>
  <si>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</si>
  <si>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</si>
  <si>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</si>
  <si>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</si>
  <si>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</si>
  <si>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</si>
  <si>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</si>
  <si>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</si>
  <si>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</si>
  <si>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</si>
  <si>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</si>
  <si>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</si>
  <si>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</si>
  <si>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</si>
  <si>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</si>
  <si>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</si>
  <si>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</si>
  <si>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</si>
  <si>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</si>
  <si>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</si>
  <si>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</si>
  <si>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</si>
  <si>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</si>
  <si>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</si>
  <si>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</si>
  <si>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</si>
  <si>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</si>
  <si>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</si>
  <si>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</si>
  <si>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</si>
  <si>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</si>
  <si>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</si>
  <si>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</si>
  <si>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</si>
  <si>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</si>
  <si>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</si>
  <si>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</si>
  <si>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</si>
  <si>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</si>
  <si>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</si>
  <si>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</si>
  <si>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</si>
  <si>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</si>
  <si>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</si>
  <si>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</si>
  <si>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</si>
  <si>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</si>
  <si>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</si>
  <si>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</si>
  <si>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</si>
  <si>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</si>
  <si>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</si>
  <si>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</si>
  <si>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</si>
  <si>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</si>
  <si>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</si>
  <si>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</si>
  <si>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</si>
  <si>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</si>
  <si>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</si>
  <si>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</si>
  <si>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</si>
  <si>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</si>
  <si>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</si>
  <si>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</si>
  <si>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</si>
  <si>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</si>
  <si>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</si>
  <si>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</si>
  <si>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</si>
  <si>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</si>
  <si>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</si>
  <si>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</si>
  <si>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</si>
  <si>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</si>
  <si>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</si>
  <si>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</si>
  <si>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</si>
  <si>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</si>
  <si>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</si>
  <si>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</si>
  <si>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</si>
  <si>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</si>
  <si>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</si>
  <si>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</si>
  <si>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</si>
  <si>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</si>
  <si>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</si>
  <si>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</si>
  <si>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</si>
  <si>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</si>
  <si>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</si>
  <si>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</si>
  <si>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</si>
  <si>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</si>
  <si>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</si>
  <si>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</si>
  <si>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</si>
  <si>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</si>
  <si>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</si>
  <si>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</si>
  <si>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</si>
  <si>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</si>
  <si>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</si>
  <si>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</si>
  <si>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</si>
  <si>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</si>
  <si>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</si>
  <si>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</si>
  <si>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</si>
  <si>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</si>
  <si>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</si>
  <si>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</si>
  <si>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</si>
  <si>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</si>
  <si>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</si>
  <si>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</si>
  <si>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</si>
  <si>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</si>
  <si>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</si>
  <si>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</si>
  <si>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</si>
  <si>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</si>
  <si>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</si>
  <si>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</si>
  <si>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</si>
  <si>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</si>
  <si>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</si>
  <si>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</si>
  <si>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</si>
  <si>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</si>
  <si>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</si>
  <si>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</si>
  <si>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</si>
  <si>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</si>
  <si>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</si>
  <si>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</si>
  <si>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</si>
  <si>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</si>
  <si>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</si>
  <si>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</si>
  <si>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</si>
  <si>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</si>
  <si>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</si>
  <si>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</si>
  <si>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</si>
  <si>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</si>
  <si>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</si>
  <si>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</si>
  <si>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</si>
  <si>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</si>
  <si>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</si>
  <si>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</si>
  <si>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</si>
  <si>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</si>
  <si>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</si>
  <si>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</si>
  <si>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</si>
  <si>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</si>
  <si>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</si>
  <si>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</si>
  <si>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</si>
  <si>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</si>
  <si>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</si>
  <si>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</si>
  <si>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</si>
  <si>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</si>
  <si>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</si>
  <si>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</si>
  <si>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</si>
  <si>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</si>
  <si>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</si>
  <si>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</si>
  <si>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</si>
  <si>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</si>
  <si>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</si>
  <si>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</si>
  <si>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</si>
  <si>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</si>
  <si>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</si>
  <si>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</si>
  <si>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</si>
  <si>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</si>
  <si>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</si>
  <si>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</si>
  <si>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</si>
  <si>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</si>
  <si>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</si>
  <si>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</si>
  <si>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</si>
  <si>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</si>
  <si>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</si>
  <si>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</si>
  <si>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</si>
  <si>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</si>
  <si>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</si>
  <si>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</si>
  <si>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</si>
  <si>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</si>
  <si>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</si>
  <si>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</si>
  <si>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</si>
  <si>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</si>
  <si>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</si>
  <si>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</si>
  <si>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</si>
  <si>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</si>
  <si>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</si>
  <si>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</si>
  <si>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</si>
  <si>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</si>
  <si>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</si>
  <si>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</si>
  <si>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</si>
  <si>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</si>
  <si>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</si>
  <si>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</si>
  <si>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</si>
  <si>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</si>
  <si>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</si>
  <si>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</si>
  <si>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</si>
  <si>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</si>
  <si>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</si>
  <si>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</si>
  <si>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</si>
  <si>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</si>
  <si>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</si>
  <si>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</si>
  <si>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</si>
  <si>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</si>
  <si>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</si>
  <si>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</si>
  <si>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</si>
  <si>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</si>
  <si>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</si>
  <si>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</si>
  <si>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</si>
  <si>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</si>
  <si>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</si>
  <si>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</si>
  <si>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</si>
  <si>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</si>
  <si>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</si>
  <si>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</si>
  <si>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</si>
  <si>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</si>
  <si>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</si>
  <si>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</si>
  <si>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</si>
  <si>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</si>
  <si>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</si>
  <si>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</si>
  <si>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</si>
  <si>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</si>
  <si>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</si>
  <si>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</si>
  <si>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</si>
  <si>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</si>
  <si>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</si>
  <si>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</si>
  <si>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</si>
  <si>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</si>
  <si>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</si>
  <si>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</si>
  <si>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</si>
  <si>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</si>
  <si>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</si>
  <si>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</si>
  <si>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</si>
  <si>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</si>
  <si>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</si>
  <si>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</si>
  <si>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</si>
  <si>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</si>
  <si>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</si>
  <si>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</si>
  <si>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</si>
  <si>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</si>
  <si>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</si>
  <si>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</si>
  <si>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</si>
  <si>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</si>
  <si>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</si>
  <si>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</si>
  <si>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</si>
  <si>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</si>
  <si>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</si>
  <si>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</si>
  <si>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</si>
  <si>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</si>
  <si>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</si>
  <si>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</si>
  <si>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</si>
  <si>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</si>
  <si>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</si>
  <si>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</si>
  <si>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</si>
  <si>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</si>
  <si>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</si>
  <si>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</si>
  <si>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</si>
  <si>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</si>
  <si>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</si>
  <si>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</si>
  <si>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</si>
  <si>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</si>
  <si>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</si>
  <si>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</si>
  <si>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</si>
  <si>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</si>
  <si>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</si>
  <si>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</si>
  <si>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</si>
  <si>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</si>
  <si>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</si>
  <si>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</si>
  <si>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</si>
  <si>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</si>
  <si>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</si>
  <si>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</si>
  <si>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</si>
  <si>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</si>
  <si>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</si>
  <si>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</si>
  <si>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</si>
  <si>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</si>
  <si>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</si>
  <si>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</si>
  <si>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</si>
  <si>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</si>
  <si>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</si>
  <si>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</si>
  <si>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</si>
  <si>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</si>
  <si>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</si>
  <si>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</si>
  <si>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</si>
  <si>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</si>
  <si>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</si>
  <si>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</si>
  <si>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</si>
  <si>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</si>
  <si>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</si>
  <si>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</si>
  <si>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</si>
  <si>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</si>
  <si>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</si>
  <si>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</si>
  <si>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</si>
  <si>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</si>
  <si>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</si>
  <si>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</si>
  <si>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</si>
  <si>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</si>
  <si>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</si>
  <si>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</si>
  <si>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</si>
  <si>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</si>
  <si>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</si>
  <si>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</si>
  <si>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</si>
  <si>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</si>
  <si>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</si>
  <si>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</si>
  <si>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</si>
  <si>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</si>
  <si>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</si>
  <si>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</si>
  <si>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</si>
  <si>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</si>
  <si>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</si>
  <si>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</si>
  <si>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</si>
  <si>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</si>
  <si>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</si>
  <si>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</si>
  <si>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</si>
  <si>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</si>
  <si>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</si>
  <si>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</si>
  <si>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</si>
  <si>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</si>
  <si>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</si>
  <si>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</si>
  <si>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</si>
  <si>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</si>
  <si>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</si>
  <si>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</si>
  <si>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</si>
  <si>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</si>
  <si>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</si>
  <si>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</si>
  <si>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</si>
  <si>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</si>
  <si>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</si>
  <si>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</si>
  <si>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</si>
  <si>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</si>
  <si>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</si>
  <si>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</si>
  <si>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</si>
  <si>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</si>
  <si>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</si>
  <si>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</si>
  <si>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</si>
  <si>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</si>
  <si>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</si>
  <si>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</si>
  <si>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</si>
  <si>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</si>
  <si>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</si>
  <si>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</si>
  <si>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</si>
  <si>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</si>
  <si>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</si>
  <si>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</si>
  <si>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</si>
  <si>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</si>
  <si>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</si>
  <si>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</si>
  <si>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</si>
  <si>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</si>
  <si>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</si>
  <si>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</si>
  <si>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</si>
  <si>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</si>
  <si>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</si>
  <si>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</si>
  <si>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</si>
  <si>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</si>
  <si>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</si>
  <si>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</si>
  <si>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</si>
  <si>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</si>
  <si>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</si>
  <si>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</si>
  <si>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</si>
  <si>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</si>
  <si>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</si>
  <si>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</si>
  <si>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</si>
  <si>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</si>
  <si>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</si>
  <si>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</si>
  <si>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</si>
  <si>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</si>
  <si>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</si>
  <si>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</si>
  <si>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</si>
  <si>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</si>
  <si>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</si>
  <si>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</si>
  <si>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</si>
  <si>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</si>
  <si>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</si>
  <si>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</si>
  <si>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</si>
  <si>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</si>
  <si>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</si>
  <si>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</si>
  <si>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</si>
  <si>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</si>
  <si>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</si>
  <si>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</si>
  <si>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</si>
  <si>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</si>
  <si>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</si>
  <si>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</si>
  <si>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</si>
  <si>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</si>
  <si>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</si>
  <si>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</si>
  <si>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</si>
  <si>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</si>
  <si>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</si>
  <si>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</si>
  <si>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</si>
  <si>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</si>
  <si>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</si>
  <si>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</si>
  <si>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</si>
  <si>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</si>
  <si>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</si>
  <si>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</si>
  <si>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</si>
  <si>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</si>
  <si>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</si>
  <si>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</si>
  <si>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</si>
  <si>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</si>
  <si>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</si>
  <si>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</si>
  <si>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</si>
  <si>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</si>
  <si>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</si>
  <si>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</si>
  <si>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</si>
  <si>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</si>
  <si>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</si>
  <si>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</si>
  <si>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</si>
  <si>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</si>
  <si>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</si>
  <si>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</si>
  <si>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</si>
  <si>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</si>
  <si>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</si>
  <si>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</si>
  <si>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</si>
  <si>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</si>
  <si>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</si>
  <si>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</si>
  <si>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</si>
  <si>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</si>
  <si>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</si>
  <si>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</si>
  <si>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</si>
  <si>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</si>
  <si>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</si>
  <si>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</si>
  <si>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</si>
  <si>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</si>
  <si>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</si>
  <si>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</si>
  <si>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</si>
  <si>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</si>
  <si>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</si>
  <si>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</si>
  <si>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</si>
  <si>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</si>
  <si>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</si>
  <si>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</si>
  <si>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</si>
  <si>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</si>
  <si>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</si>
  <si>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</si>
  <si>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</si>
  <si>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</si>
  <si>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</si>
  <si>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</si>
  <si>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</si>
  <si>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</si>
  <si>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</si>
  <si>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</si>
  <si>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</si>
  <si>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</si>
  <si>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</si>
  <si>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</si>
  <si>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</si>
  <si>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</si>
  <si>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</si>
  <si>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</si>
  <si>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</si>
  <si>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</si>
  <si>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</si>
  <si>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</si>
  <si>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</si>
  <si>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</si>
  <si>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</si>
  <si>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</si>
  <si>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</si>
  <si>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</si>
  <si>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</si>
  <si>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</si>
  <si>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</si>
  <si>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</si>
  <si>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</si>
  <si>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</si>
  <si>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</si>
  <si>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</si>
  <si>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</si>
  <si>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</si>
  <si>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</si>
  <si>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</si>
  <si>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</si>
  <si>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</si>
  <si>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</si>
  <si>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</si>
  <si>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</si>
  <si>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</si>
  <si>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</si>
  <si>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</si>
  <si>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</si>
  <si>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</si>
  <si>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</si>
  <si>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</si>
  <si>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</si>
  <si>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</si>
  <si>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</si>
  <si>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</si>
  <si>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</si>
  <si>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</si>
  <si>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</si>
  <si>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</si>
  <si>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</si>
  <si>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</si>
  <si>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</si>
  <si>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</si>
  <si>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</si>
  <si>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</si>
  <si>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</si>
  <si>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</si>
  <si>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</si>
  <si>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</si>
  <si>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</si>
  <si>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</si>
  <si>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</si>
  <si>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</si>
  <si>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</si>
  <si>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</si>
  <si>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</si>
  <si>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</si>
  <si>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</si>
  <si>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</si>
  <si>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</si>
  <si>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</si>
  <si>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</si>
  <si>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</si>
  <si>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</si>
  <si>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</si>
  <si>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</si>
  <si>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</si>
  <si>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</si>
  <si>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</si>
  <si>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</si>
  <si>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</si>
  <si>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</si>
  <si>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</si>
  <si>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</si>
  <si>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</si>
  <si>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</si>
  <si>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</si>
  <si>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</si>
  <si>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</si>
  <si>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</si>
  <si>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</si>
  <si>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</si>
  <si>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</si>
  <si>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</si>
  <si>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</si>
  <si>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</si>
  <si>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</si>
  <si>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</si>
  <si>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</si>
  <si>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</si>
  <si>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</si>
  <si>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</si>
  <si>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</si>
  <si>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</si>
  <si>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</si>
  <si>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</si>
  <si>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</si>
  <si>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</si>
  <si>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</si>
  <si>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</si>
  <si>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</si>
  <si>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</si>
  <si>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</si>
  <si>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</si>
  <si>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</si>
  <si>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</si>
  <si>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</si>
  <si>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</si>
  <si>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</si>
  <si>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</si>
  <si>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</si>
  <si>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</si>
  <si>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</si>
  <si>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</si>
  <si>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</si>
  <si>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</si>
  <si>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</si>
  <si>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</si>
  <si>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</si>
  <si>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</si>
  <si>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</si>
  <si>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</si>
  <si>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</si>
  <si>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</si>
  <si>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</si>
  <si>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</si>
  <si>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</si>
  <si>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</si>
  <si>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</si>
  <si>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</si>
  <si>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</si>
  <si>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</si>
  <si>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</si>
  <si>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</si>
  <si>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</si>
  <si>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</si>
  <si>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</si>
  <si>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</si>
  <si>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</si>
  <si>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</si>
  <si>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</si>
  <si>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</si>
  <si>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</si>
  <si>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</si>
  <si>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</si>
  <si>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</si>
  <si>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</si>
  <si>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</si>
  <si>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</si>
  <si>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</si>
  <si>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</si>
  <si>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</si>
  <si>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</si>
  <si>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</si>
  <si>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</si>
  <si>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</si>
  <si>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</si>
  <si>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</si>
  <si>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</si>
  <si>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</si>
  <si>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</si>
  <si>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</si>
  <si>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</si>
  <si>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</si>
  <si>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</si>
  <si>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</si>
  <si>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</si>
  <si>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</si>
  <si>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</si>
  <si>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</si>
  <si>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</si>
  <si>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</si>
  <si>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</si>
  <si>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</si>
  <si>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</si>
  <si>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</si>
  <si>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</si>
  <si>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</si>
  <si>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</si>
  <si>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</si>
  <si>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</si>
  <si>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</si>
  <si>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</si>
  <si>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</si>
  <si>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</si>
  <si>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</si>
  <si>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</si>
  <si>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</si>
  <si>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</si>
  <si>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</si>
  <si>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</si>
  <si>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</si>
  <si>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</si>
  <si>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</si>
  <si>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</si>
  <si>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</si>
  <si>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</si>
  <si>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</si>
  <si>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</si>
  <si>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</si>
  <si>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</si>
  <si>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</si>
  <si>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</si>
  <si>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</si>
  <si>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</si>
  <si>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</si>
  <si>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</si>
  <si>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</si>
  <si>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</si>
  <si>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</si>
  <si>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</si>
  <si>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</si>
  <si>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</si>
  <si>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</si>
  <si>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</si>
  <si>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</si>
  <si>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</si>
  <si>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</si>
  <si>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</si>
  <si>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</si>
  <si>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</si>
  <si>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</si>
  <si>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</si>
  <si>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</si>
  <si>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</si>
  <si>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</si>
  <si>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</si>
  <si>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</si>
  <si>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</si>
  <si>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</si>
  <si>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</si>
  <si>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</si>
  <si>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</si>
  <si>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</si>
  <si>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</si>
  <si>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</si>
  <si>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</si>
  <si>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</si>
  <si>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</si>
  <si>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</si>
  <si>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</si>
  <si>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</si>
  <si>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</si>
  <si>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</si>
  <si>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</si>
  <si>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</si>
  <si>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</si>
  <si>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</si>
  <si>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</si>
  <si>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</si>
  <si>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</si>
  <si>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</si>
  <si>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</si>
  <si>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</si>
  <si>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</si>
  <si>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</si>
  <si>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</si>
  <si>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</si>
  <si>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</si>
  <si>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</si>
  <si>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</si>
  <si>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</si>
  <si>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</si>
  <si>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</si>
  <si>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</si>
  <si>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</si>
  <si>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</si>
  <si>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</si>
  <si>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</si>
  <si>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</si>
  <si>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</si>
  <si>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</si>
  <si>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</si>
  <si>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</si>
  <si>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</si>
  <si>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</si>
  <si>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</si>
  <si>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</si>
  <si>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</si>
  <si>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</si>
  <si>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</si>
  <si>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</si>
  <si>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</si>
  <si>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</si>
  <si>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</si>
  <si>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</si>
  <si>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</si>
  <si>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</si>
  <si>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</si>
  <si>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</si>
  <si>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</si>
  <si>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</si>
  <si>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</si>
  <si>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</si>
  <si>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</si>
  <si>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</si>
  <si>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</si>
  <si>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</si>
  <si>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</si>
  <si>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</si>
  <si>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</si>
  <si>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</si>
  <si>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</si>
  <si>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</si>
  <si>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</si>
  <si>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</si>
  <si>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</si>
  <si>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</si>
  <si>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</si>
  <si>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</si>
  <si>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</si>
  <si>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</si>
  <si>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</si>
  <si>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</si>
  <si>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</si>
  <si>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</si>
  <si>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</si>
  <si>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</si>
  <si>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</si>
  <si>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</si>
  <si>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</si>
  <si>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</si>
  <si>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</si>
  <si>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</si>
  <si>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</si>
  <si>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</si>
  <si>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</si>
  <si>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</si>
  <si>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</si>
  <si>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</si>
  <si>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</si>
  <si>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</si>
  <si>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</si>
  <si>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</si>
  <si>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</si>
  <si>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</si>
  <si>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</si>
  <si>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</si>
  <si>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</si>
  <si>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</si>
  <si>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</si>
  <si>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</si>
  <si>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</si>
  <si>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</si>
  <si>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</si>
  <si>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</si>
  <si>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</si>
  <si>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</si>
  <si>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</si>
  <si>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</si>
  <si>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</si>
  <si>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</si>
  <si>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</si>
  <si>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</si>
  <si>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</si>
  <si>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</si>
  <si>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</si>
  <si>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</si>
  <si>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</si>
  <si>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</si>
  <si>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</si>
  <si>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</si>
  <si>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</si>
  <si>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</si>
  <si>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</si>
  <si>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</si>
  <si>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</si>
  <si>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</si>
  <si>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</si>
  <si>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</si>
  <si>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</si>
  <si>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</si>
  <si>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</si>
  <si>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</si>
  <si>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</si>
  <si>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</si>
  <si>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</si>
  <si>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</si>
  <si>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</si>
  <si>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</si>
  <si>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</si>
  <si>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</si>
  <si>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</si>
  <si>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</si>
  <si>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</si>
  <si>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</si>
  <si>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</si>
  <si>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</si>
  <si>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</si>
  <si>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</si>
  <si>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</si>
  <si>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</si>
  <si>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</si>
  <si>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</si>
  <si>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</si>
  <si>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</si>
  <si>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</si>
  <si>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</si>
  <si>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</si>
  <si>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</si>
  <si>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</si>
  <si>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</si>
  <si>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</si>
  <si>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</si>
  <si>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</si>
  <si>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</si>
  <si>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</si>
  <si>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</si>
  <si>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</si>
  <si>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</si>
  <si>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</si>
  <si>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</si>
  <si>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</si>
  <si>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</si>
  <si>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</si>
  <si>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</si>
  <si>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</si>
  <si>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</si>
  <si>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</si>
  <si>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</si>
  <si>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</si>
  <si>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</si>
  <si>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</si>
  <si>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</si>
  <si>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</si>
  <si>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</si>
  <si>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</si>
  <si>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</si>
  <si>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</si>
  <si>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</si>
  <si>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</si>
  <si>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</si>
  <si>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</si>
  <si>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</si>
  <si>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</si>
  <si>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</si>
  <si>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</si>
  <si>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</si>
  <si>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</si>
  <si>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</si>
  <si>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</si>
  <si>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</si>
  <si>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</si>
  <si>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</si>
  <si>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</si>
  <si>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</si>
  <si>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</si>
  <si>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</si>
  <si>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</si>
  <si>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</si>
  <si>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</si>
  <si>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</si>
  <si>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</si>
  <si>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</si>
  <si>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</si>
  <si>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</si>
  <si>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</si>
  <si>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</si>
  <si>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</si>
  <si>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</si>
  <si>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</si>
  <si>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</si>
  <si>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</si>
  <si>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</si>
  <si>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</si>
  <si>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</si>
  <si>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</si>
  <si>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</si>
  <si>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</si>
  <si>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</si>
  <si>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</si>
  <si>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</si>
  <si>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</si>
  <si>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</si>
  <si>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</si>
  <si>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</si>
  <si>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</si>
  <si>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</si>
  <si>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</si>
  <si>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</si>
  <si>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</si>
  <si>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</si>
  <si>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</si>
  <si>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</si>
  <si>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</si>
  <si>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</si>
  <si>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</si>
  <si>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</si>
  <si>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</si>
  <si>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</si>
  <si>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</si>
  <si>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</si>
  <si>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</si>
  <si>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</si>
  <si>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</si>
  <si>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</si>
  <si>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</si>
  <si>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</si>
  <si>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</si>
  <si>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</si>
  <si>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</si>
  <si>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</si>
  <si>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</si>
  <si>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</si>
  <si>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</si>
  <si>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</si>
  <si>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</si>
  <si>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</si>
  <si>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</si>
  <si>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</si>
  <si>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</si>
  <si>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</si>
  <si>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</si>
  <si>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</si>
  <si>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</si>
  <si>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</si>
  <si>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</si>
  <si>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</si>
  <si>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</si>
  <si>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</si>
  <si>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</si>
  <si>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</si>
  <si>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</si>
  <si>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</si>
  <si>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</si>
  <si>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</si>
  <si>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</si>
  <si>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</si>
  <si>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</si>
  <si>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</si>
  <si>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</si>
  <si>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</si>
  <si>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</si>
  <si>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</si>
  <si>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</si>
  <si>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</si>
  <si>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</si>
  <si>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</si>
  <si>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</si>
  <si>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</si>
  <si>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</si>
  <si>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</si>
  <si>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</si>
  <si>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</si>
  <si>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</si>
  <si>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</si>
  <si>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</si>
  <si>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</si>
  <si>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</si>
  <si>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</si>
  <si>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</si>
  <si>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</si>
  <si>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</si>
  <si>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</si>
  <si>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</si>
  <si>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</si>
  <si>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</si>
  <si>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</si>
  <si>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</si>
  <si>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</si>
  <si>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</si>
  <si>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</si>
  <si>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</si>
  <si>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</si>
  <si>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</si>
  <si>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</si>
  <si>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</si>
  <si>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</si>
  <si>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</si>
  <si>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</si>
  <si>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</si>
  <si>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</si>
  <si>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</si>
  <si>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</si>
  <si>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</si>
  <si>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</si>
  <si>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</si>
  <si>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</si>
  <si>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</si>
  <si>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</si>
  <si>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</si>
  <si>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</si>
  <si>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</si>
  <si>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</si>
  <si>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</si>
  <si>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</si>
  <si>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</si>
  <si>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</si>
  <si>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</si>
  <si>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</si>
  <si>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</si>
  <si>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</si>
  <si>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</si>
  <si>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</si>
  <si>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</si>
  <si>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</si>
  <si>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</si>
  <si>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</si>
  <si>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</si>
  <si>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</si>
  <si>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</si>
  <si>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</si>
  <si>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</si>
  <si>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</si>
  <si>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</si>
  <si>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</si>
  <si>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</si>
  <si>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</si>
  <si>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</si>
  <si>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</si>
  <si>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</si>
  <si>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</si>
  <si>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</si>
  <si>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</si>
  <si>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</si>
  <si>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</si>
  <si>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</si>
  <si>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</si>
  <si>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</si>
  <si>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</si>
  <si>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</si>
  <si>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</si>
  <si>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</si>
  <si>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</si>
  <si>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</si>
  <si>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</si>
  <si>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</si>
  <si>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</si>
  <si>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</si>
  <si>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</si>
  <si>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</si>
  <si>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</si>
  <si>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</si>
  <si>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</si>
  <si>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</si>
  <si>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</si>
  <si>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</si>
  <si>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</si>
  <si>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</si>
  <si>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</si>
  <si>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</si>
  <si>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</si>
  <si>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</si>
  <si>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</si>
  <si>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</si>
  <si>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</si>
  <si>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</si>
  <si>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</si>
  <si>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</si>
  <si>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</si>
  <si>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</si>
  <si>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</si>
  <si>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</si>
  <si>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</si>
  <si>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</si>
  <si>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</si>
  <si>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</si>
  <si>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</si>
  <si>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</si>
  <si>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</si>
  <si>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</si>
  <si>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</si>
  <si>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</si>
  <si>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</si>
  <si>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</si>
  <si>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</si>
  <si>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</si>
  <si>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</si>
  <si>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</si>
  <si>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</si>
  <si>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</si>
  <si>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</si>
  <si>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</si>
  <si>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</si>
  <si>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</si>
  <si>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</si>
  <si>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</si>
  <si>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</si>
  <si>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</si>
  <si>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</si>
  <si>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</si>
  <si>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</si>
  <si>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</si>
  <si>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</si>
  <si>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</si>
  <si>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</si>
  <si>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</si>
  <si>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</si>
  <si>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</si>
  <si>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</si>
  <si>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</si>
  <si>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</si>
  <si>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</si>
  <si>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</si>
  <si>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</si>
  <si>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</si>
  <si>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</si>
  <si>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</si>
  <si>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</si>
  <si>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</si>
  <si>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</si>
  <si>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</si>
  <si>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</si>
  <si>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</si>
  <si>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</si>
  <si>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</si>
  <si>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</si>
  <si>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</si>
  <si>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</si>
  <si>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</si>
  <si>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</si>
  <si>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</si>
  <si>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</si>
  <si>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</si>
  <si>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</si>
  <si>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</si>
  <si>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</si>
  <si>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</si>
  <si>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</si>
  <si>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</si>
  <si>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</si>
  <si>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</si>
  <si>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</si>
  <si>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</si>
  <si>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</si>
  <si>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</si>
  <si>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</si>
  <si>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</si>
  <si>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</si>
  <si>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</si>
  <si>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</si>
  <si>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</si>
  <si>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</si>
  <si>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</si>
  <si>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</si>
  <si>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</si>
  <si>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</si>
  <si>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</si>
  <si>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</si>
  <si>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</si>
  <si>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</si>
  <si>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</si>
  <si>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</si>
  <si>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</si>
  <si>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</si>
  <si>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</si>
  <si>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</si>
  <si>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</si>
  <si>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</si>
  <si>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</si>
  <si>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</si>
  <si>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</si>
  <si>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</si>
  <si>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</si>
  <si>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</si>
  <si>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</si>
  <si>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</si>
  <si>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</si>
  <si>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</si>
  <si>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</si>
  <si>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</si>
  <si>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</si>
  <si>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</si>
  <si>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</si>
  <si>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</si>
  <si>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</si>
  <si>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</si>
  <si>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</si>
  <si>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</si>
  <si>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</si>
  <si>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</si>
  <si>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</si>
  <si>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</si>
  <si>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</si>
  <si>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</si>
  <si>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</si>
  <si>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</si>
  <si>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</si>
  <si>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</si>
  <si>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</si>
  <si>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</si>
  <si>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</si>
  <si>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</si>
  <si>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</si>
  <si>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</si>
  <si>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</si>
  <si>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</si>
  <si>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</si>
  <si>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</si>
  <si>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</si>
  <si>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</si>
  <si>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</si>
  <si>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</si>
  <si>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</si>
  <si>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</si>
  <si>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</si>
  <si>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</si>
  <si>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</si>
  <si>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</si>
  <si>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</si>
  <si>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</si>
  <si>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</si>
  <si>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</si>
  <si>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</si>
  <si>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</si>
  <si>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</si>
  <si>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</si>
  <si>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</si>
  <si>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</si>
  <si>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</si>
  <si>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</si>
  <si>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</si>
  <si>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</si>
  <si>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</si>
  <si>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</si>
  <si>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</si>
  <si>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</si>
  <si>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</si>
  <si>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</si>
  <si>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</si>
  <si>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</si>
  <si>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</si>
  <si>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</si>
  <si>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</si>
  <si>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</si>
  <si>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</si>
  <si>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</si>
  <si>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</si>
  <si>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</si>
  <si>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</si>
  <si>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</si>
  <si>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</si>
  <si>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</si>
  <si>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</si>
  <si>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</si>
  <si>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</si>
  <si>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</si>
  <si>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</si>
  <si>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</si>
  <si>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</si>
  <si>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</si>
  <si>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</si>
  <si>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</si>
  <si>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</si>
  <si>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</si>
  <si>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</si>
  <si>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</si>
  <si>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</si>
  <si>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</si>
  <si>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</si>
  <si>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</si>
  <si>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</si>
  <si>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</si>
  <si>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</si>
  <si>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</si>
  <si>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</si>
  <si>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</si>
  <si>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</si>
  <si>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</si>
  <si>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</si>
  <si>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</si>
  <si>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</si>
  <si>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</si>
  <si>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</si>
  <si>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</si>
  <si>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</si>
  <si>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</si>
  <si>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</si>
  <si>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</si>
  <si>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</si>
  <si>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</si>
  <si>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</si>
  <si>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</si>
  <si>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</si>
  <si>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</si>
  <si>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</si>
  <si>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</si>
  <si>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</si>
  <si>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</si>
  <si>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</si>
  <si>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</si>
  <si>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</si>
  <si>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</si>
  <si>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</si>
  <si>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</si>
  <si>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</si>
  <si>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</si>
  <si>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</si>
  <si>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</si>
  <si>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</si>
  <si>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</si>
  <si>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</si>
  <si>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</si>
  <si>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</si>
  <si>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</si>
  <si>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</si>
  <si>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</si>
  <si>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</si>
  <si>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</si>
  <si>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</si>
  <si>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</si>
  <si>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</si>
  <si>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</si>
  <si>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</si>
  <si>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</si>
  <si>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</si>
  <si>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</si>
  <si>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</si>
  <si>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</si>
  <si>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</si>
  <si>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</si>
  <si>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</si>
  <si>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</si>
  <si>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</si>
  <si>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</si>
  <si>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</si>
  <si>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</si>
  <si>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</si>
  <si>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</si>
  <si>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</si>
  <si>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</si>
  <si>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</si>
  <si>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</si>
  <si>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</si>
  <si>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</si>
  <si>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</si>
  <si>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</si>
  <si>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</si>
  <si>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</si>
  <si>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</si>
  <si>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</si>
  <si>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</si>
  <si>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</si>
  <si>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</si>
  <si>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</si>
  <si>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</si>
  <si>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</si>
  <si>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</si>
  <si>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</si>
  <si>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</si>
  <si>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</si>
  <si>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</si>
  <si>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</si>
  <si>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</si>
  <si>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</si>
  <si>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</si>
  <si>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</si>
  <si>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</si>
  <si>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</si>
  <si>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</si>
  <si>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</si>
  <si>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</si>
  <si>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</si>
  <si>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</si>
  <si>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</si>
  <si>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</si>
  <si>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</si>
  <si>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</si>
  <si>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</si>
  <si>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</si>
  <si>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</si>
  <si>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</si>
  <si>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</si>
  <si>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</si>
  <si>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</si>
  <si>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</si>
  <si>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</si>
  <si>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</si>
  <si>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</si>
  <si>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</si>
  <si>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</si>
  <si>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</si>
  <si>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</si>
  <si>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</si>
  <si>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</si>
  <si>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</si>
  <si>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</si>
  <si>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</si>
  <si>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</si>
  <si>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</si>
  <si>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</si>
  <si>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</si>
  <si>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</si>
  <si>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</si>
  <si>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</si>
  <si>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</si>
  <si>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</si>
  <si>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</si>
  <si>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</si>
  <si>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</si>
  <si>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</si>
  <si>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</si>
  <si>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</si>
  <si>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</si>
  <si>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</si>
  <si>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</si>
  <si>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</si>
  <si>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</si>
  <si>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</si>
  <si>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</si>
  <si>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</si>
  <si>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</si>
  <si>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</si>
  <si>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</si>
  <si>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</si>
  <si>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</si>
  <si>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</si>
  <si>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</si>
  <si>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</si>
  <si>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</si>
  <si>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</si>
  <si>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</si>
  <si>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</si>
  <si>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</si>
  <si>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</si>
  <si>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</si>
  <si>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</si>
  <si>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</si>
  <si>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</si>
  <si>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</si>
  <si>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</si>
  <si>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</si>
  <si>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</si>
  <si>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</si>
  <si>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</si>
  <si>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</si>
  <si>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</si>
  <si>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</si>
  <si>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</si>
  <si>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</si>
  <si>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</si>
  <si>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</si>
  <si>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</si>
  <si>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</si>
  <si>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</si>
  <si>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</si>
  <si>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</si>
  <si>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</si>
  <si>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</si>
  <si>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</si>
  <si>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</si>
  <si>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</si>
  <si>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</si>
  <si>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</si>
  <si>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</si>
  <si>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</si>
  <si>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</si>
  <si>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</si>
  <si>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</si>
  <si>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</si>
  <si>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</si>
  <si>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</si>
  <si>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</si>
  <si>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</si>
  <si>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</si>
  <si>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</si>
  <si>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</si>
  <si>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</si>
  <si>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</si>
  <si>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</si>
  <si>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</si>
  <si>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</si>
  <si>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</si>
  <si>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</si>
  <si>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</si>
  <si>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</si>
  <si>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</si>
  <si>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</si>
  <si>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</si>
  <si>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</si>
  <si>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</si>
  <si>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</si>
  <si>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</si>
  <si>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</si>
  <si>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</si>
  <si>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</si>
  <si>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</si>
  <si>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</si>
  <si>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</si>
  <si>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</si>
  <si>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</si>
  <si>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</si>
  <si>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</si>
  <si>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</si>
  <si>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</si>
  <si>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</si>
  <si>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</si>
  <si>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</si>
  <si>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</si>
  <si>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</si>
  <si>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</si>
  <si>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</si>
  <si>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</si>
  <si>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</si>
  <si>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</si>
  <si>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</si>
  <si>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</si>
  <si>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</si>
  <si>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</si>
  <si>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</si>
  <si>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</si>
  <si>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</si>
  <si>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</si>
  <si>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</si>
  <si>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</si>
  <si>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</si>
  <si>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</si>
  <si>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</si>
  <si>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</si>
  <si>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</si>
  <si>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</si>
  <si>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</si>
  <si>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</si>
  <si>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</si>
  <si>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</si>
  <si>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</si>
  <si>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</si>
  <si>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</si>
  <si>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</si>
  <si>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</si>
  <si>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</si>
  <si>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</si>
  <si>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</si>
  <si>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</si>
  <si>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</si>
  <si>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</si>
  <si>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</si>
  <si>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</si>
  <si>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</si>
  <si>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</si>
  <si>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</si>
  <si>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</si>
  <si>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</si>
  <si>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</si>
  <si>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</si>
  <si>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</si>
  <si>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</si>
  <si>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</si>
  <si>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</si>
  <si>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</si>
  <si>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</si>
  <si>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</si>
  <si>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</si>
  <si>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</si>
  <si>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</si>
  <si>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</si>
  <si>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</si>
  <si>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</si>
  <si>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</si>
  <si>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</si>
  <si>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</si>
  <si>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</si>
  <si>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</si>
  <si>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</si>
  <si>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</si>
  <si>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</si>
  <si>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</si>
  <si>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</si>
  <si>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</si>
  <si>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</si>
  <si>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</si>
  <si>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</si>
  <si>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</si>
  <si>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</si>
  <si>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</si>
  <si>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</si>
  <si>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</si>
  <si>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</si>
  <si>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</si>
  <si>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</si>
  <si>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</si>
  <si>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</si>
  <si>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</si>
  <si>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</si>
  <si>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</si>
  <si>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</si>
  <si>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</si>
  <si>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</si>
  <si>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</si>
  <si>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</si>
  <si>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</si>
  <si>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</si>
  <si>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</si>
  <si>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</si>
  <si>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</si>
  <si>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</si>
  <si>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</si>
  <si>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</si>
  <si>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</si>
  <si>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</si>
  <si>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</si>
  <si>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</si>
  <si>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</si>
  <si>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</si>
  <si>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</si>
  <si>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</si>
  <si>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</si>
  <si>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</si>
  <si>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</si>
  <si>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</si>
  <si>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</si>
  <si>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</si>
  <si>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</si>
  <si>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</si>
  <si>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</si>
  <si>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</si>
  <si>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</si>
  <si>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</si>
  <si>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</si>
  <si>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</si>
  <si>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</si>
  <si>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</si>
  <si>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</si>
  <si>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</si>
  <si>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</si>
  <si>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</si>
  <si>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</si>
  <si>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</si>
  <si>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</si>
  <si>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</si>
  <si>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</si>
  <si>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</si>
  <si>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</si>
  <si>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</si>
  <si>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</si>
  <si>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</si>
  <si>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</si>
  <si>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</si>
  <si>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</si>
  <si>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</si>
  <si>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</si>
  <si>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</si>
  <si>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</si>
  <si>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</si>
  <si>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</si>
  <si>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</si>
  <si>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</si>
  <si>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</si>
  <si>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</si>
  <si>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</si>
  <si>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</si>
  <si>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</si>
  <si>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</si>
  <si>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</si>
  <si>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</si>
  <si>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</si>
  <si>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</si>
  <si>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</si>
  <si>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</si>
  <si>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</si>
  <si>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</si>
  <si>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</si>
  <si>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</si>
  <si>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</si>
  <si>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</si>
  <si>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</si>
  <si>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</si>
  <si>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</si>
  <si>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</si>
  <si>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</si>
  <si>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</si>
  <si>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</si>
  <si>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</si>
  <si>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</si>
  <si>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</si>
  <si>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</si>
  <si>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</si>
  <si>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</si>
  <si>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</si>
  <si>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</si>
  <si>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</si>
  <si>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</si>
  <si>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</si>
  <si>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</si>
  <si>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</si>
  <si>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</si>
  <si>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</si>
  <si>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</si>
  <si>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</si>
  <si>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</si>
  <si>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</si>
  <si>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</si>
  <si>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</si>
  <si>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</si>
  <si>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</si>
  <si>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</si>
  <si>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</si>
  <si>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</si>
  <si>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</si>
  <si>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</si>
  <si>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</si>
  <si>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</si>
  <si>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</si>
  <si>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</si>
  <si>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</si>
  <si>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</si>
  <si>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</si>
  <si>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</si>
  <si>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</si>
  <si>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</si>
  <si>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</si>
  <si>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</si>
  <si>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</si>
  <si>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</si>
  <si>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</si>
  <si>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</si>
  <si>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</si>
  <si>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</si>
  <si>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</si>
  <si>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</si>
  <si>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</si>
  <si>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</si>
  <si>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</si>
  <si>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</si>
  <si>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</si>
  <si>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</si>
  <si>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</si>
  <si>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</si>
  <si>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</si>
  <si>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</si>
  <si>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</si>
  <si>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</si>
  <si>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</si>
  <si>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</si>
  <si>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</si>
  <si>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</si>
  <si>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</si>
  <si>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</si>
  <si>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</si>
  <si>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</si>
  <si>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</si>
  <si>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</si>
  <si>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</si>
  <si>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</si>
  <si>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</si>
  <si>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</si>
  <si>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</si>
  <si>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</si>
  <si>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</si>
  <si>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</si>
  <si>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</si>
  <si>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</si>
  <si>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</si>
  <si>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</si>
  <si>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</si>
  <si>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</si>
  <si>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</si>
  <si>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</si>
  <si>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</si>
  <si>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</si>
  <si>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</si>
  <si>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</si>
  <si>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</si>
  <si>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</si>
  <si>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</si>
  <si>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</si>
  <si>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</si>
  <si>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</si>
  <si>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</si>
  <si>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</si>
  <si>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</si>
  <si>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</si>
  <si>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</si>
  <si>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</si>
  <si>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</si>
  <si>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</si>
  <si>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</si>
  <si>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</si>
  <si>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</si>
  <si>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</si>
  <si>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</si>
  <si>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</si>
  <si>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</si>
  <si>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</si>
  <si>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</si>
  <si>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</si>
  <si>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</si>
  <si>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</si>
  <si>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</si>
  <si>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</si>
  <si>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</si>
  <si>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</si>
  <si>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</si>
  <si>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</si>
  <si>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</si>
  <si>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</si>
  <si>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</si>
  <si>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</si>
  <si>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</si>
  <si>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</si>
  <si>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</si>
  <si>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</si>
  <si>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</si>
  <si>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</si>
  <si>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</si>
  <si>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</si>
  <si>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</si>
  <si>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</si>
  <si>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</si>
  <si>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</si>
  <si>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</si>
  <si>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</si>
  <si>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</si>
  <si>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</si>
  <si>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</si>
  <si>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</si>
  <si>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</si>
  <si>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</si>
  <si>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</si>
  <si>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</si>
  <si>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</si>
  <si>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</si>
  <si>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</si>
  <si>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</si>
  <si>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</si>
  <si>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</si>
  <si>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</si>
  <si>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</si>
  <si>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</si>
  <si>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</si>
  <si>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</si>
  <si>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</si>
  <si>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</si>
  <si>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</si>
  <si>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</si>
  <si>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</si>
  <si>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</si>
  <si>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</si>
  <si>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</si>
  <si>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</si>
  <si>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</si>
  <si>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</si>
  <si>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</si>
  <si>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</si>
  <si>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</si>
  <si>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</si>
  <si>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</si>
  <si>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</si>
  <si>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</si>
  <si>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</si>
  <si>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</si>
  <si>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</si>
  <si>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</si>
  <si>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</si>
  <si>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</si>
  <si>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</si>
  <si>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</si>
  <si>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</si>
  <si>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</si>
  <si>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</si>
  <si>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</si>
  <si>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</si>
  <si>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</si>
  <si>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</si>
  <si>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</si>
  <si>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</si>
  <si>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</si>
  <si>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</si>
  <si>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</si>
  <si>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</si>
  <si>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</si>
  <si>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</si>
  <si>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</si>
  <si>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</si>
  <si>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</si>
  <si>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</si>
  <si>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</si>
  <si>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</si>
  <si>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</si>
  <si>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</si>
  <si>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</si>
  <si>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</si>
  <si>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</si>
  <si>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</si>
  <si>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</si>
  <si>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</si>
  <si>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</si>
  <si>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</si>
  <si>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</si>
  <si>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</si>
  <si>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</si>
  <si>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</si>
  <si>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</si>
  <si>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</si>
  <si>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</si>
  <si>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</si>
  <si>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</si>
  <si>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</si>
  <si>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</si>
  <si>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</si>
  <si>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</si>
  <si>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</si>
  <si>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</si>
  <si>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</si>
  <si>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</si>
  <si>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</si>
  <si>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</si>
  <si>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</si>
  <si>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</si>
  <si>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</si>
  <si>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</si>
  <si>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</si>
  <si>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</si>
  <si>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</si>
  <si>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</si>
  <si>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</si>
  <si>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</si>
  <si>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</si>
  <si>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</si>
  <si>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</si>
  <si>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</si>
  <si>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</si>
  <si>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</si>
  <si>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</si>
  <si>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</si>
  <si>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</si>
  <si>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</si>
  <si>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</si>
  <si>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</si>
  <si>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</si>
  <si>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</si>
  <si>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</si>
  <si>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</si>
  <si>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</si>
  <si>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</si>
  <si>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</si>
  <si>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</si>
  <si>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</si>
  <si>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</si>
  <si>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</si>
  <si>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</si>
  <si>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</si>
  <si>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</si>
  <si>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</si>
  <si>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</si>
  <si>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</si>
  <si>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</si>
  <si>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</si>
  <si>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</si>
  <si>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</si>
  <si>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</si>
  <si>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</si>
  <si>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</si>
  <si>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</si>
  <si>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</si>
  <si>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</si>
  <si>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</si>
  <si>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</si>
  <si>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</si>
  <si>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</si>
  <si>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</si>
  <si>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</si>
  <si>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</si>
  <si>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</si>
  <si>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</si>
  <si>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</si>
  <si>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</si>
  <si>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</si>
  <si>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</si>
  <si>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</si>
  <si>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</si>
  <si>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</si>
  <si>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</si>
  <si>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</si>
  <si>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</si>
  <si>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</si>
  <si>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</si>
  <si>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</si>
  <si>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</si>
  <si>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</si>
  <si>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</si>
  <si>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</si>
  <si>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</si>
  <si>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</si>
  <si>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</si>
  <si>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</si>
  <si>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</si>
  <si>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</si>
  <si>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</si>
  <si>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</si>
  <si>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</si>
  <si>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</si>
  <si>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</si>
  <si>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</si>
  <si>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</si>
  <si>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</si>
  <si>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</si>
  <si>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</si>
  <si>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</si>
  <si>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</si>
  <si>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</si>
  <si>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</si>
  <si>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</si>
  <si>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</si>
  <si>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</si>
  <si>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</si>
  <si>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</si>
  <si>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</si>
  <si>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</si>
  <si>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</si>
  <si>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</si>
  <si>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</si>
  <si>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</si>
  <si>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</si>
  <si>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</si>
  <si>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</si>
  <si>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</si>
  <si>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</si>
  <si>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</si>
  <si>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</si>
  <si>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</si>
  <si>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</si>
  <si>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</si>
  <si>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</si>
  <si>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</si>
  <si>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</si>
  <si>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</si>
  <si>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</si>
  <si>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</si>
  <si>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</si>
  <si>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</si>
  <si>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</si>
  <si>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</si>
  <si>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</si>
  <si>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</si>
  <si>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</si>
  <si>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</si>
  <si>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</si>
  <si>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</si>
  <si>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</si>
  <si>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</si>
  <si>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</si>
  <si>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</si>
  <si>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</si>
  <si>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</si>
  <si>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</si>
  <si>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</si>
  <si>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</si>
  <si>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</si>
  <si>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</si>
  <si>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</si>
  <si>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</si>
  <si>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</si>
  <si>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</si>
  <si>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</si>
  <si>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</si>
  <si>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</si>
  <si>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</si>
  <si>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</si>
  <si>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</si>
  <si>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</si>
  <si>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</si>
  <si>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</si>
  <si>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</si>
  <si>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</si>
  <si>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</si>
  <si>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</si>
  <si>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</si>
  <si>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</si>
  <si>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</si>
  <si>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</si>
  <si>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</si>
  <si>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</si>
  <si>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</si>
  <si>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</si>
  <si>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</si>
  <si>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</si>
  <si>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</si>
  <si>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</si>
  <si>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</si>
  <si>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</si>
  <si>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</si>
  <si>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</si>
  <si>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</si>
  <si>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</si>
  <si>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</si>
  <si>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</si>
  <si>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</si>
  <si>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</si>
  <si>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</si>
  <si>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</si>
  <si>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</si>
  <si>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</si>
  <si>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</si>
  <si>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</si>
  <si>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</si>
  <si>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</si>
  <si>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</si>
  <si>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</si>
  <si>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</si>
  <si>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</si>
  <si>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</si>
  <si>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</si>
  <si>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</si>
  <si>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</si>
  <si>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</si>
  <si>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</si>
  <si>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</si>
  <si>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</si>
  <si>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</si>
  <si>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</si>
  <si>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</si>
  <si>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</si>
  <si>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</si>
  <si>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</si>
  <si>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</si>
  <si>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</si>
  <si>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</si>
  <si>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</si>
  <si>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</si>
  <si>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</si>
  <si>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</si>
  <si>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</si>
  <si>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</si>
  <si>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</si>
  <si>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</si>
  <si>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</si>
  <si>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</si>
  <si>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</si>
  <si>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</si>
  <si>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</si>
  <si>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</si>
  <si>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</si>
  <si>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</si>
  <si>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</si>
  <si>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</si>
  <si>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</si>
  <si>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</si>
  <si>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</si>
  <si>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</si>
  <si>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</si>
  <si>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</si>
  <si>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</si>
  <si>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</si>
  <si>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</si>
  <si>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</si>
  <si>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</si>
  <si>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</si>
  <si>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</si>
  <si>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</si>
  <si>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</si>
  <si>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</si>
  <si>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</si>
  <si>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</si>
  <si>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</si>
  <si>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</si>
  <si>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</si>
  <si>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</si>
  <si>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</si>
  <si>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</si>
  <si>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</si>
  <si>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</si>
  <si>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</si>
  <si>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</si>
  <si>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</si>
  <si>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</si>
  <si>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</si>
  <si>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</si>
  <si>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</si>
  <si>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</si>
  <si>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</si>
  <si>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</si>
  <si>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</si>
  <si>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</si>
  <si>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</si>
  <si>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</si>
  <si>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</si>
  <si>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</si>
  <si>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</si>
  <si>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</si>
  <si>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</si>
  <si>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</si>
  <si>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</si>
  <si>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</si>
  <si>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</si>
  <si>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</si>
  <si>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</si>
  <si>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</si>
  <si>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</si>
  <si>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</si>
  <si>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</si>
  <si>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</si>
  <si>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</si>
  <si>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</si>
  <si>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</si>
  <si>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</si>
  <si>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</si>
  <si>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</si>
  <si>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</si>
  <si>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</si>
  <si>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</si>
  <si>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</si>
  <si>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</si>
  <si>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</si>
  <si>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</si>
  <si>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</si>
  <si>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</si>
  <si>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</si>
  <si>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</si>
  <si>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</si>
  <si>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</si>
  <si>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</si>
  <si>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</si>
  <si>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</si>
  <si>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</si>
  <si>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</si>
  <si>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</si>
  <si>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</si>
  <si>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</si>
  <si>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</si>
  <si>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</si>
  <si>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</si>
  <si>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</si>
  <si>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</si>
  <si>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</si>
  <si>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</si>
  <si>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</si>
  <si>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</si>
  <si>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</si>
  <si>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</si>
  <si>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</si>
  <si>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</si>
  <si>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</si>
  <si>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</si>
  <si>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</si>
  <si>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</si>
  <si>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</si>
  <si>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</si>
  <si>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</si>
  <si>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</si>
  <si>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</si>
  <si>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</si>
  <si>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</si>
  <si>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</si>
  <si>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</si>
  <si>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</si>
  <si>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</si>
  <si>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</si>
  <si>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</si>
  <si>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</si>
  <si>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</si>
  <si>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</si>
  <si>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</si>
  <si>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</si>
  <si>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</si>
  <si>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</si>
  <si>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</si>
  <si>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</si>
  <si>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</si>
  <si>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</si>
  <si>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</si>
  <si>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</si>
  <si>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</si>
  <si>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</si>
  <si>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</si>
  <si>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</si>
  <si>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</si>
  <si>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</si>
  <si>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</si>
  <si>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</si>
  <si>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</si>
  <si>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</si>
  <si>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</si>
  <si>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</si>
  <si>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</si>
  <si>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</si>
  <si>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</si>
  <si>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</si>
  <si>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</si>
  <si>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</si>
  <si>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</si>
  <si>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</si>
  <si>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</si>
  <si>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</si>
  <si>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</si>
  <si>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</si>
  <si>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</si>
  <si>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</si>
  <si>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</si>
  <si>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</si>
  <si>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</si>
  <si>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</si>
  <si>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</si>
  <si>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</si>
  <si>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</si>
  <si>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</si>
  <si>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</si>
  <si>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</si>
  <si>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</si>
  <si>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</si>
  <si>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</si>
  <si>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</si>
  <si>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</si>
  <si>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</si>
  <si>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</si>
  <si>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</si>
  <si>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</si>
  <si>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</si>
  <si>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</si>
  <si>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</si>
  <si>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</si>
  <si>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</si>
  <si>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</si>
  <si>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</si>
  <si>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</si>
  <si>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</si>
  <si>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</si>
  <si>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</si>
  <si>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</si>
  <si>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</si>
  <si>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</si>
  <si>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</si>
  <si>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</si>
  <si>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</si>
  <si>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</si>
  <si>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</si>
  <si>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</si>
  <si>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</si>
  <si>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</si>
  <si>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</si>
  <si>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</si>
  <si>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</si>
  <si>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</si>
  <si>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</si>
  <si>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</si>
  <si>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</si>
  <si>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</si>
  <si>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</si>
  <si>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</si>
  <si>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</si>
  <si>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</si>
  <si>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</si>
  <si>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</si>
  <si>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</si>
  <si>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</si>
  <si>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</si>
  <si>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</si>
  <si>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</si>
  <si>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</si>
  <si>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</si>
  <si>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</si>
  <si>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</si>
  <si>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</si>
  <si>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</si>
  <si>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</si>
  <si>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</si>
  <si>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</si>
  <si>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</si>
  <si>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</si>
  <si>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</si>
  <si>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</si>
  <si>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</si>
  <si>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</si>
  <si>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</si>
  <si>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</si>
  <si>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</si>
  <si>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</si>
  <si>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</si>
  <si>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</si>
  <si>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</si>
  <si>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</si>
  <si>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</si>
  <si>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</si>
  <si>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</si>
  <si>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</si>
  <si>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</si>
  <si>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</si>
  <si>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</si>
  <si>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</si>
  <si>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</si>
  <si>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</si>
  <si>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</si>
  <si>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</si>
  <si>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</si>
  <si>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</si>
  <si>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</si>
  <si>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</si>
  <si>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</si>
  <si>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</si>
  <si>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</si>
  <si>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</si>
  <si>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</si>
  <si>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</si>
  <si>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</si>
  <si>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</si>
  <si>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</si>
  <si>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</si>
  <si>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</si>
  <si>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</si>
  <si>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</si>
  <si>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</si>
  <si>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</si>
  <si>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</si>
  <si>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</si>
  <si>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</si>
  <si>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</si>
  <si>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</si>
  <si>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</si>
  <si>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</si>
  <si>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</si>
  <si>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</si>
  <si>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</si>
  <si>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</si>
  <si>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</si>
  <si>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</si>
  <si>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</si>
  <si>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</si>
  <si>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</si>
  <si>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</si>
  <si>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</si>
  <si>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</si>
  <si>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</si>
  <si>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</si>
  <si>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</si>
  <si>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</si>
  <si>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</si>
  <si>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</si>
  <si>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</si>
  <si>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</si>
  <si>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</si>
  <si>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</si>
  <si>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</si>
  <si>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</si>
  <si>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</si>
  <si>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</si>
  <si>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</si>
  <si>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</si>
  <si>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</si>
  <si>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</si>
  <si>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</si>
  <si>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</si>
  <si>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</si>
  <si>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</si>
  <si>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</si>
  <si>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</si>
  <si>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</si>
  <si>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</si>
  <si>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</si>
  <si>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</si>
  <si>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</si>
  <si>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</si>
  <si>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</si>
  <si>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</si>
  <si>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</si>
  <si>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</si>
  <si>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</si>
  <si>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</si>
  <si>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</si>
  <si>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</si>
  <si>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</si>
  <si>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</si>
  <si>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</si>
  <si>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</si>
  <si>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</si>
  <si>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</si>
  <si>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</si>
  <si>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</si>
  <si>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</si>
  <si>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</si>
  <si>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</si>
  <si>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</si>
  <si>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</si>
  <si>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</si>
  <si>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</si>
  <si>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</si>
  <si>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</si>
  <si>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</si>
  <si>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</si>
  <si>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</si>
  <si>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</si>
  <si>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</si>
  <si>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</si>
  <si>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</si>
  <si>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</si>
  <si>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</si>
  <si>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</si>
  <si>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</si>
  <si>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</si>
  <si>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</si>
  <si>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</si>
  <si>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</si>
  <si>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</si>
  <si>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</si>
  <si>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</si>
  <si>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</si>
  <si>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</si>
  <si>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</si>
  <si>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</si>
  <si>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</si>
  <si>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</si>
  <si>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</si>
  <si>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</si>
  <si>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</si>
  <si>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</si>
  <si>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</si>
  <si>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</si>
  <si>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</si>
  <si>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</si>
  <si>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</si>
  <si>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</si>
  <si>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</si>
  <si>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</si>
  <si>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</si>
  <si>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</si>
  <si>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</si>
  <si>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</si>
  <si>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</si>
  <si>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</si>
  <si>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</si>
  <si>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</si>
  <si>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</si>
  <si>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</si>
  <si>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</si>
  <si>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</si>
  <si>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</si>
  <si>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</si>
  <si>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</si>
  <si>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</si>
  <si>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</si>
  <si>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</si>
  <si>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</si>
  <si>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</si>
  <si>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</si>
  <si>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</si>
  <si>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</si>
  <si>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</si>
  <si>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</si>
  <si>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</si>
  <si>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</si>
  <si>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</si>
  <si>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</si>
  <si>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</si>
  <si>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</si>
  <si>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</si>
  <si>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</si>
  <si>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</si>
  <si>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</si>
  <si>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</si>
  <si>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</si>
  <si>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</si>
  <si>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</si>
  <si>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</si>
  <si>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</si>
  <si>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</si>
  <si>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</si>
  <si>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</si>
  <si>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</si>
  <si>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</si>
  <si>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</si>
  <si>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</si>
  <si>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</si>
  <si>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</si>
  <si>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</si>
  <si>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</si>
  <si>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</si>
  <si>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</si>
  <si>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</si>
  <si>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</si>
  <si>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</si>
  <si>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</si>
  <si>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</si>
  <si>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</si>
  <si>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</si>
  <si>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</si>
  <si>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</si>
  <si>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</si>
  <si>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</si>
  <si>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</si>
  <si>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</si>
  <si>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</si>
  <si>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</si>
  <si>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</si>
  <si>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</si>
  <si>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</si>
  <si>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</si>
  <si>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</si>
  <si>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</si>
  <si>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</si>
  <si>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</si>
  <si>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</si>
  <si>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</si>
  <si>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</si>
  <si>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</si>
  <si>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</si>
  <si>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</si>
  <si>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</si>
  <si>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</si>
  <si>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</si>
  <si>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</si>
  <si>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</si>
  <si>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</si>
  <si>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</si>
  <si>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</si>
  <si>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</si>
  <si>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</si>
  <si>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</si>
  <si>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</si>
  <si>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</si>
  <si>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</si>
  <si>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</si>
  <si>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</si>
  <si>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</si>
  <si>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</si>
  <si>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</si>
  <si>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</si>
  <si>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</si>
  <si>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</si>
  <si>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</si>
  <si>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</si>
  <si>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</si>
  <si>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</si>
  <si>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</si>
  <si>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</si>
  <si>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</si>
  <si>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</si>
  <si>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</si>
  <si>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</si>
  <si>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</si>
  <si>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</si>
  <si>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</si>
  <si>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</si>
  <si>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</si>
  <si>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</si>
  <si>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</si>
  <si>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</si>
  <si>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</si>
  <si>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</si>
  <si>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</si>
  <si>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</si>
  <si>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</si>
  <si>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</si>
  <si>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</si>
  <si>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</si>
  <si>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</si>
  <si>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</si>
  <si>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</si>
  <si>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</si>
  <si>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</si>
  <si>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</si>
  <si>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</si>
  <si>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</si>
  <si>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</si>
  <si>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</si>
  <si>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</si>
  <si>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</si>
  <si>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</si>
  <si>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</si>
  <si>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</si>
  <si>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</si>
  <si>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</si>
  <si>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</si>
  <si>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</si>
  <si>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</si>
  <si>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</si>
  <si>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</si>
  <si>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</si>
  <si>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</si>
  <si>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</si>
  <si>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</si>
  <si>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</si>
  <si>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</si>
  <si>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</si>
  <si>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</si>
  <si>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</si>
  <si>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</si>
  <si>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</si>
  <si>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</si>
  <si>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</si>
  <si>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</si>
  <si>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</si>
  <si>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</si>
  <si>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</si>
  <si>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</si>
  <si>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</si>
  <si>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</si>
  <si>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</si>
  <si>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</si>
  <si>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</si>
  <si>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</si>
  <si>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</si>
  <si>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</si>
  <si>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</si>
  <si>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</si>
  <si>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</si>
  <si>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</si>
  <si>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</si>
  <si>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</si>
  <si>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</si>
  <si>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</si>
  <si>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</si>
  <si>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</si>
  <si>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</si>
  <si>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</si>
  <si>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</si>
  <si>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</si>
  <si>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</si>
  <si>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</si>
  <si>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</si>
  <si>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</si>
  <si>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</si>
  <si>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</si>
  <si>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</si>
  <si>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</si>
  <si>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</si>
  <si>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</si>
  <si>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</si>
  <si>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</si>
  <si>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</si>
  <si>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</si>
  <si>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</si>
  <si>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</si>
  <si>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</si>
  <si>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</si>
  <si>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</si>
  <si>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</si>
  <si>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</si>
  <si>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</si>
  <si>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</si>
  <si>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</si>
  <si>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</si>
  <si>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</si>
  <si>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</si>
  <si>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</si>
  <si>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</si>
  <si>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</si>
  <si>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</si>
  <si>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</si>
  <si>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</si>
  <si>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</si>
  <si>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</si>
  <si>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</si>
  <si>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</si>
  <si>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</si>
  <si>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</si>
  <si>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</si>
  <si>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</si>
  <si>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</si>
  <si>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</si>
  <si>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</si>
  <si>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</si>
  <si>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</si>
  <si>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</si>
  <si>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</si>
  <si>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</si>
  <si>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</si>
  <si>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</si>
  <si>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</si>
  <si>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</si>
  <si>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</si>
  <si>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</si>
  <si>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</si>
  <si>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</si>
  <si>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</si>
  <si>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</si>
  <si>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</si>
  <si>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</si>
  <si>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</si>
  <si>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</si>
  <si>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</si>
  <si>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</si>
  <si>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</si>
  <si>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</si>
  <si>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</si>
  <si>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</si>
  <si>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</si>
  <si>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</si>
  <si>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</si>
  <si>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</si>
  <si>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</si>
  <si>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</si>
  <si>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</si>
  <si>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</si>
  <si>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</si>
  <si>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</si>
  <si>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</si>
  <si>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</si>
  <si>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</si>
  <si>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</si>
  <si>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</si>
  <si>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</si>
  <si>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</si>
  <si>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</si>
  <si>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</si>
  <si>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</si>
  <si>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</si>
  <si>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</si>
  <si>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</si>
  <si>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</si>
  <si>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</si>
  <si>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</si>
  <si>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</si>
  <si>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</si>
  <si>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</si>
  <si>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</si>
  <si>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</si>
  <si>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</si>
  <si>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</si>
  <si>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</si>
  <si>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</si>
  <si>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</si>
  <si>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</si>
  <si>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</si>
  <si>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</si>
  <si>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</si>
  <si>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</si>
  <si>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</si>
  <si>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</si>
  <si>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</si>
  <si>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</si>
  <si>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</si>
  <si>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</si>
  <si>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</si>
  <si>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</si>
  <si>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</si>
  <si>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</si>
  <si>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</si>
  <si>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</si>
  <si>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</si>
  <si>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</si>
  <si>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</si>
  <si>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</si>
  <si>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</si>
  <si>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</si>
  <si>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</si>
  <si>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</si>
  <si>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</si>
  <si>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</si>
  <si>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</si>
  <si>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</si>
  <si>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</si>
  <si>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</si>
  <si>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</si>
  <si>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</si>
  <si>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</si>
  <si>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</si>
  <si>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</si>
  <si>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</si>
  <si>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</si>
  <si>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</si>
  <si>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</si>
  <si>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</si>
  <si>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</si>
  <si>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</si>
  <si>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</si>
  <si>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</si>
  <si>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</si>
  <si>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</si>
  <si>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</si>
  <si>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</si>
  <si>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</si>
  <si>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</si>
  <si>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</si>
  <si>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</si>
  <si>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</si>
  <si>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</si>
  <si>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</si>
  <si>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</si>
  <si>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</si>
  <si>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</si>
  <si>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</si>
  <si>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</si>
  <si>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</si>
  <si>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</si>
  <si>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</si>
  <si>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</si>
  <si>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</si>
  <si>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</si>
  <si>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</si>
  <si>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</si>
  <si>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</si>
  <si>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</si>
  <si>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</si>
  <si>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</si>
  <si>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</si>
  <si>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</si>
  <si>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</si>
  <si>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</si>
  <si>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</si>
  <si>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</si>
  <si>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</si>
  <si>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</si>
  <si>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</si>
  <si>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</si>
  <si>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</si>
  <si>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</si>
  <si>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</si>
  <si>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</si>
  <si>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</si>
  <si>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</si>
  <si>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</si>
  <si>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</si>
  <si>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</si>
  <si>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</si>
  <si>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</si>
  <si>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</si>
  <si>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</si>
  <si>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</si>
  <si>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</si>
  <si>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</si>
  <si>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</si>
  <si>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</si>
  <si>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</si>
  <si>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</si>
  <si>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</si>
  <si>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</si>
  <si>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</si>
  <si>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</si>
  <si>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</si>
  <si>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</si>
  <si>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</si>
  <si>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</si>
  <si>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</si>
  <si>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</si>
  <si>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</si>
  <si>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</si>
  <si>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</si>
  <si>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</si>
  <si>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</si>
  <si>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</si>
  <si>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</si>
  <si>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</si>
  <si>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</si>
  <si>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</si>
  <si>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</si>
  <si>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</si>
  <si>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</si>
  <si>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</si>
  <si>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</si>
  <si>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</si>
  <si>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</si>
  <si>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</si>
  <si>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</si>
  <si>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</si>
  <si>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</si>
  <si>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</si>
  <si>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</si>
  <si>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</si>
  <si>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</si>
  <si>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</si>
  <si>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</si>
  <si>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</si>
  <si>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</si>
  <si>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</si>
  <si>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</si>
  <si>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</si>
  <si>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</si>
  <si>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</si>
  <si>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</si>
  <si>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</si>
  <si>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</si>
  <si>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</si>
  <si>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</si>
  <si>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</si>
  <si>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</si>
  <si>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</si>
  <si>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</si>
  <si>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</si>
  <si>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</si>
  <si>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</si>
  <si>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</si>
  <si>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</si>
  <si>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</si>
  <si>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</si>
  <si>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</si>
  <si>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</si>
  <si>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</si>
  <si>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</si>
  <si>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</si>
  <si>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</si>
  <si>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</si>
  <si>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</si>
  <si>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</si>
  <si>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</si>
  <si>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</si>
  <si>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</si>
  <si>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</si>
  <si>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</si>
  <si>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</si>
  <si>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</si>
  <si>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</si>
  <si>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</si>
  <si>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</si>
  <si>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</si>
  <si>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</si>
  <si>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</si>
  <si>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</si>
  <si>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</si>
  <si>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</si>
  <si>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</si>
  <si>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</si>
  <si>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</si>
  <si>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</si>
  <si>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</si>
  <si>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</si>
  <si>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</si>
  <si>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</si>
  <si>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</si>
  <si>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</si>
  <si>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</si>
  <si>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</si>
  <si>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</si>
  <si>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</si>
  <si>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</si>
  <si>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</si>
  <si>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</si>
  <si>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</si>
  <si>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</si>
  <si>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</si>
  <si>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</si>
  <si>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</si>
  <si>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</si>
  <si>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</si>
  <si>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</si>
  <si>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</si>
  <si>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</si>
  <si>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</si>
  <si>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</si>
  <si>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</si>
  <si>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</si>
  <si>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</si>
  <si>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</si>
  <si>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</si>
  <si>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</si>
  <si>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</si>
  <si>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</si>
  <si>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</si>
  <si>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</si>
  <si>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</si>
  <si>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</si>
  <si>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</si>
  <si>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</si>
  <si>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</si>
  <si>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</si>
  <si>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</si>
  <si>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</si>
  <si>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</si>
  <si>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</si>
  <si>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</si>
  <si>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</si>
  <si>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</si>
  <si>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</si>
  <si>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</si>
  <si>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</si>
  <si>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</si>
  <si>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</si>
  <si>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</si>
  <si>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</si>
  <si>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</si>
  <si>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</si>
  <si>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</si>
  <si>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</si>
  <si>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</si>
  <si>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</si>
  <si>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</si>
  <si>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</si>
  <si>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</si>
  <si>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</si>
  <si>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</si>
  <si>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</si>
  <si>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</si>
  <si>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</si>
  <si>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</si>
  <si>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</si>
  <si>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</si>
  <si>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</si>
  <si>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</si>
  <si>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</si>
  <si>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</si>
  <si>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</si>
  <si>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</si>
  <si>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</si>
  <si>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</si>
  <si>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</si>
  <si>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</si>
  <si>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</si>
  <si>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</si>
  <si>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</si>
  <si>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</si>
  <si>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</si>
  <si>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</si>
  <si>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</si>
  <si>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</si>
  <si>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</si>
  <si>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</si>
  <si>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</si>
  <si>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</si>
  <si>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</si>
  <si>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</si>
  <si>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</si>
  <si>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</si>
  <si>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</si>
  <si>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</si>
  <si>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</si>
  <si>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</si>
  <si>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</si>
  <si>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</si>
  <si>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</si>
  <si>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</si>
  <si>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</si>
  <si>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</si>
  <si>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</si>
  <si>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</si>
  <si>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</si>
  <si>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</si>
  <si>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</si>
  <si>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</si>
  <si>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</si>
  <si>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</si>
  <si>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</si>
  <si>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</si>
  <si>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</si>
  <si>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</si>
  <si>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</si>
  <si>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</si>
  <si>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</si>
  <si>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</si>
  <si>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</si>
  <si>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</si>
  <si>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</si>
  <si>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</si>
  <si>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</si>
  <si>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</si>
  <si>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</si>
  <si>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</si>
  <si>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</si>
  <si>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</si>
  <si>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</si>
  <si>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</si>
  <si>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</si>
  <si>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</si>
  <si>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</si>
  <si>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</si>
  <si>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</si>
  <si>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</si>
  <si>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</si>
  <si>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</si>
  <si>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</si>
  <si>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</si>
  <si>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</si>
  <si>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</si>
  <si>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</si>
  <si>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</si>
  <si>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</si>
  <si>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</si>
  <si>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</si>
  <si>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</si>
  <si>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</si>
  <si>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</si>
  <si>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</si>
  <si>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</si>
  <si>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</si>
  <si>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</si>
  <si>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</si>
  <si>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</si>
  <si>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</si>
  <si>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</si>
  <si>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</si>
  <si>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</si>
  <si>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</si>
  <si>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</si>
  <si>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</si>
  <si>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</si>
  <si>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</si>
  <si>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</si>
  <si>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</si>
  <si>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</si>
  <si>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</si>
  <si>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</si>
  <si>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</si>
  <si>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</si>
  <si>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</si>
  <si>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</si>
  <si>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</si>
  <si>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</si>
  <si>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</si>
  <si>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</si>
  <si>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</si>
  <si>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</si>
  <si>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</si>
  <si>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</si>
  <si>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</si>
  <si>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</si>
  <si>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</si>
  <si>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</si>
  <si>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</si>
  <si>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</si>
  <si>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</si>
  <si>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</si>
  <si>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</si>
  <si>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</si>
  <si>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</si>
  <si>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</si>
  <si>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</si>
  <si>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</si>
  <si>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</si>
  <si>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</si>
  <si>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</si>
  <si>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</si>
  <si>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</si>
  <si>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</si>
  <si>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</si>
  <si>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</si>
  <si>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</si>
  <si>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</si>
  <si>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</si>
  <si>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</si>
  <si>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</si>
  <si>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</si>
  <si>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</si>
  <si>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</si>
  <si>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</si>
  <si>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</si>
  <si>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</si>
  <si>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</si>
  <si>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</si>
  <si>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</si>
  <si>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</si>
  <si>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</si>
  <si>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</si>
  <si>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</si>
  <si>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</si>
  <si>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</si>
  <si>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</si>
  <si>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</si>
  <si>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</si>
  <si>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</si>
  <si>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</si>
  <si>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</si>
  <si>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</si>
  <si>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</si>
  <si>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</si>
  <si>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</si>
  <si>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</si>
  <si>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</si>
  <si>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</si>
  <si>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</si>
  <si>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</si>
  <si>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</si>
  <si>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</si>
  <si>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</si>
  <si>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</si>
  <si>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</si>
  <si>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</si>
  <si>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</si>
  <si>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</si>
  <si>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</si>
  <si>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</si>
  <si>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</si>
  <si>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</si>
  <si>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</si>
  <si>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</si>
  <si>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</si>
  <si>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</si>
  <si>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</si>
  <si>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</si>
  <si>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</si>
  <si>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</si>
  <si>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</si>
  <si>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</si>
  <si>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</si>
  <si>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</si>
  <si>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</si>
  <si>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</si>
  <si>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</si>
  <si>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</si>
  <si>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</si>
  <si>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</si>
  <si>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</si>
  <si>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</si>
  <si>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</si>
  <si>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</si>
  <si>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</si>
  <si>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</si>
  <si>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</si>
  <si>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</si>
  <si>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</si>
  <si>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</si>
  <si>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</si>
  <si>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</si>
  <si>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</si>
  <si>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</si>
  <si>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</si>
  <si>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</si>
  <si>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</si>
  <si>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</si>
  <si>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</si>
  <si>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</si>
  <si>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</si>
  <si>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</si>
  <si>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</si>
  <si>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</si>
  <si>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</si>
  <si>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</si>
  <si>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</si>
  <si>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</si>
  <si>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</si>
  <si>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</si>
  <si>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</si>
  <si>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</si>
  <si>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</si>
  <si>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</si>
  <si>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</si>
  <si>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</si>
  <si>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</si>
  <si>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</si>
  <si>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</si>
  <si>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</si>
  <si>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</si>
  <si>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</si>
  <si>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</si>
  <si>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</si>
  <si>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</si>
  <si>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</si>
  <si>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</si>
  <si>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</si>
  <si>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</si>
  <si>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</si>
  <si>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</si>
  <si>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</si>
  <si>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</si>
  <si>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</si>
  <si>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</si>
  <si>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</si>
  <si>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</si>
  <si>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</si>
  <si>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</si>
  <si>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</si>
  <si>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</si>
  <si>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</si>
  <si>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</si>
  <si>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</si>
  <si>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</si>
  <si>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</si>
  <si>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</si>
  <si>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</si>
  <si>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</si>
  <si>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</si>
  <si>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</si>
  <si>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</si>
  <si>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</si>
  <si>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</si>
  <si>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</si>
  <si>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</si>
  <si>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</si>
  <si>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</si>
  <si>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</si>
  <si>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</si>
  <si>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</si>
  <si>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</si>
  <si>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</si>
  <si>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</si>
  <si>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</si>
  <si>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</si>
  <si>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</si>
  <si>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</si>
  <si>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</si>
  <si>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</si>
  <si>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</si>
  <si>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</si>
  <si>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</si>
  <si>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</si>
  <si>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</si>
  <si>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</si>
  <si>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</si>
  <si>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</si>
  <si>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</si>
  <si>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</si>
  <si>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</si>
  <si>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</si>
  <si>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</si>
  <si>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</si>
  <si>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</si>
  <si>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</si>
  <si>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</si>
  <si>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</si>
  <si>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</si>
  <si>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</si>
  <si>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</si>
  <si>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</si>
  <si>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</si>
  <si>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</si>
  <si>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</si>
  <si>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</si>
  <si>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</si>
  <si>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</si>
  <si>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</si>
  <si>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</si>
  <si>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</si>
  <si>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</si>
  <si>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</si>
  <si>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</si>
  <si>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</si>
  <si>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</si>
  <si>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</si>
  <si>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</si>
  <si>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</si>
  <si>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</si>
  <si>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</si>
  <si>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</si>
  <si>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</si>
  <si>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</si>
  <si>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</si>
  <si>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</si>
  <si>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</si>
  <si>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</si>
  <si>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</si>
  <si>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</si>
  <si>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</si>
  <si>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</si>
  <si>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</si>
  <si>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</si>
  <si>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</si>
  <si>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</si>
  <si>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</si>
  <si>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</si>
  <si>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</si>
  <si>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</si>
  <si>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</si>
  <si>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</si>
  <si>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</si>
  <si>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</si>
  <si>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</si>
  <si>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</si>
  <si>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</si>
  <si>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</si>
  <si>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</si>
  <si>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</si>
  <si>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</si>
  <si>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</si>
  <si>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</si>
  <si>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</si>
  <si>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</si>
  <si>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</si>
  <si>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</si>
  <si>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</si>
  <si>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</si>
  <si>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</si>
  <si>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</si>
  <si>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</si>
  <si>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</si>
  <si>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</si>
  <si>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</si>
  <si>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</si>
  <si>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</si>
  <si>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</si>
  <si>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</si>
  <si>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</si>
  <si>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</si>
  <si>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</si>
  <si>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</si>
  <si>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</si>
  <si>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</si>
  <si>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</si>
  <si>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</si>
  <si>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</si>
  <si>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</si>
  <si>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</si>
  <si>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</si>
  <si>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</si>
  <si>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</si>
  <si>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</si>
  <si>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</si>
  <si>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</si>
  <si>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</si>
  <si>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</si>
  <si>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</si>
  <si>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</si>
  <si>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</si>
  <si>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</si>
  <si>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</si>
  <si>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</si>
  <si>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</si>
  <si>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</si>
  <si>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</si>
  <si>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</si>
  <si>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</si>
  <si>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</si>
  <si>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</si>
  <si>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</si>
  <si>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</si>
  <si>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</si>
  <si>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</si>
  <si>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</si>
  <si>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</si>
  <si>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</si>
  <si>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</si>
  <si>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</si>
  <si>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</si>
  <si>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</si>
  <si>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</si>
  <si>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</si>
  <si>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</si>
  <si>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</si>
  <si>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</si>
  <si>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</si>
  <si>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</si>
  <si>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</si>
  <si>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</si>
  <si>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</si>
  <si>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</si>
  <si>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</si>
  <si>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</si>
  <si>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</si>
  <si>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</si>
  <si>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</si>
  <si>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</si>
  <si>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</si>
  <si>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</si>
  <si>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</si>
  <si>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</si>
  <si>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</si>
  <si>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</si>
  <si>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</si>
  <si>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</si>
  <si>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</si>
  <si>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</si>
  <si>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</si>
  <si>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</si>
  <si>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</si>
  <si>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</si>
  <si>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</si>
  <si>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</si>
  <si>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</si>
  <si>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</si>
  <si>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</si>
  <si>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</si>
  <si>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</si>
  <si>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</si>
  <si>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</si>
  <si>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</si>
  <si>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</si>
  <si>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</si>
  <si>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</si>
  <si>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</si>
  <si>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</si>
  <si>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</si>
  <si>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</si>
  <si>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</si>
  <si>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</si>
  <si>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</si>
  <si>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</si>
  <si>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</si>
  <si>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</si>
  <si>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</si>
  <si>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</si>
  <si>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</si>
  <si>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</si>
  <si>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</si>
  <si>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</si>
  <si>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</si>
  <si>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</si>
  <si>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</si>
  <si>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</si>
  <si>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</si>
  <si>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</si>
  <si>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</si>
  <si>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</si>
  <si>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</si>
  <si>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</si>
  <si>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</si>
  <si>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</si>
  <si>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</si>
  <si>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</si>
  <si>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</si>
  <si>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</si>
  <si>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</si>
  <si>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</si>
  <si>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</si>
  <si>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</si>
  <si>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</si>
  <si>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</si>
  <si>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</si>
  <si>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</si>
  <si>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</si>
  <si>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</si>
  <si>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</si>
  <si>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</si>
  <si>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</si>
  <si>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</si>
  <si>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</si>
  <si>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</si>
  <si>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</si>
  <si>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</si>
  <si>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</si>
  <si>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</si>
  <si>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</si>
  <si>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</si>
  <si>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</si>
  <si>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</si>
  <si>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</si>
  <si>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</si>
  <si>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</si>
  <si>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</si>
  <si>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</si>
  <si>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</si>
  <si>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</si>
  <si>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</si>
  <si>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</si>
  <si>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</si>
  <si>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</si>
  <si>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</si>
  <si>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</si>
  <si>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</si>
  <si>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</si>
  <si>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</si>
  <si>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</si>
  <si>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</si>
  <si>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</si>
  <si>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</si>
  <si>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</si>
  <si>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</si>
  <si>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</si>
  <si>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</si>
  <si>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</si>
  <si>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</si>
  <si>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</si>
  <si>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</si>
  <si>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</si>
  <si>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</si>
  <si>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</si>
  <si>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</si>
  <si>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</si>
  <si>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</si>
  <si>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</si>
  <si>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</si>
  <si>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</si>
  <si>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</si>
  <si>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</si>
  <si>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</si>
  <si>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</si>
  <si>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</si>
  <si>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</si>
  <si>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</si>
  <si>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</si>
  <si>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</si>
  <si>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</si>
  <si>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</si>
  <si>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</si>
  <si>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</si>
  <si>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</si>
  <si>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</si>
  <si>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</si>
  <si>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</si>
  <si>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</si>
  <si>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</si>
  <si>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</si>
  <si>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</si>
  <si>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</si>
  <si>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</si>
  <si>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</si>
  <si>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</si>
  <si>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</si>
  <si>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</si>
  <si>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</si>
  <si>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</si>
  <si>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</si>
  <si>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</si>
  <si>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</si>
  <si>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</si>
  <si>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</si>
  <si>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</si>
  <si>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</si>
  <si>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</si>
  <si>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</si>
  <si>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</si>
  <si>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</si>
  <si>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</si>
  <si>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</si>
  <si>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</si>
  <si>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</si>
  <si>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</si>
  <si>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</si>
  <si>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</si>
  <si>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</si>
  <si>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</si>
  <si>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</si>
  <si>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</si>
  <si>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</si>
  <si>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</si>
  <si>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</si>
  <si>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</si>
  <si>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</si>
  <si>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</si>
  <si>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</si>
  <si>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</si>
  <si>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</si>
  <si>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</si>
  <si>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</si>
  <si>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</si>
  <si>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</si>
  <si>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</si>
  <si>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</si>
  <si>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</si>
  <si>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</si>
  <si>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</si>
  <si>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</si>
  <si>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</si>
  <si>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</si>
  <si>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</si>
  <si>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</si>
  <si>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</si>
  <si>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</si>
  <si>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</si>
  <si>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</si>
  <si>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</si>
  <si>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</si>
  <si>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</si>
  <si>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</si>
  <si>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</si>
  <si>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</si>
  <si>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</si>
  <si>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</si>
  <si>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</si>
  <si>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</si>
  <si>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</si>
  <si>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</si>
  <si>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</si>
  <si>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</si>
  <si>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</si>
  <si>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</si>
  <si>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</si>
  <si>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</si>
  <si>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</si>
  <si>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</si>
  <si>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</si>
  <si>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</si>
  <si>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</si>
  <si>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</si>
  <si>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</si>
  <si>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</si>
  <si>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</si>
  <si>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</si>
  <si>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</si>
  <si>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</si>
  <si>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</si>
  <si>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</si>
  <si>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</si>
  <si>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</si>
  <si>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</si>
  <si>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</si>
  <si>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</si>
  <si>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</si>
  <si>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</si>
  <si>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</si>
  <si>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</si>
  <si>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</si>
  <si>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</si>
  <si>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</si>
  <si>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</si>
  <si>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</si>
  <si>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</si>
  <si>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</si>
  <si>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</si>
  <si>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</si>
  <si>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</si>
  <si>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</si>
  <si>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</si>
  <si>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</si>
  <si>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</si>
  <si>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</si>
  <si>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</si>
  <si>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</si>
  <si>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</si>
  <si>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</si>
  <si>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</si>
  <si>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</si>
  <si>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</si>
  <si>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</si>
  <si>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</si>
  <si>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</si>
  <si>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</si>
  <si>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</si>
  <si>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</si>
  <si>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</si>
  <si>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</si>
  <si>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</si>
  <si>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</si>
  <si>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</si>
  <si>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</si>
  <si>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</si>
  <si>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</si>
  <si>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</si>
  <si>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</si>
  <si>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</si>
  <si>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</si>
  <si>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</si>
  <si>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</si>
  <si>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</si>
  <si>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</si>
  <si>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</si>
  <si>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</si>
  <si>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</si>
  <si>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</si>
  <si>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</si>
  <si>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</si>
  <si>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</si>
  <si>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</si>
  <si>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</si>
  <si>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</si>
  <si>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</si>
  <si>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</si>
  <si>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</si>
  <si>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</si>
  <si>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</si>
  <si>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</si>
  <si>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</si>
  <si>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</si>
  <si>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</si>
  <si>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</si>
  <si>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</si>
  <si>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</si>
  <si>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</si>
  <si>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</si>
  <si>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</si>
  <si>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</si>
  <si>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</si>
  <si>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</si>
  <si>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</si>
  <si>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</si>
  <si>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</si>
  <si>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</si>
  <si>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</si>
  <si>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</si>
  <si>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</si>
  <si>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</si>
  <si>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</si>
  <si>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</si>
  <si>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</si>
  <si>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</si>
  <si>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</si>
  <si>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</si>
  <si>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</si>
  <si>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</si>
  <si>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</si>
  <si>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</si>
  <si>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</si>
  <si>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</si>
  <si>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</si>
  <si>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</si>
  <si>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</si>
  <si>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</si>
  <si>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</si>
  <si>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</si>
  <si>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</si>
  <si>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</si>
  <si>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</si>
  <si>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</si>
  <si>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</si>
  <si>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</si>
  <si>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</si>
  <si>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</si>
  <si>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</si>
  <si>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</si>
  <si>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</si>
  <si>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</si>
  <si>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</si>
  <si>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</si>
  <si>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</si>
  <si>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</si>
  <si>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</si>
  <si>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</si>
  <si>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</si>
  <si>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</si>
  <si>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</si>
  <si>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</si>
  <si>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</si>
  <si>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</si>
  <si>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</si>
  <si>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</si>
  <si>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</si>
  <si>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</si>
  <si>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</si>
  <si>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</si>
  <si>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</si>
  <si>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</si>
  <si>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</si>
  <si>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</si>
  <si>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</si>
  <si>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</si>
  <si>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</si>
  <si>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</si>
  <si>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</si>
  <si>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</si>
  <si>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</si>
  <si>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</si>
  <si>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</si>
  <si>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</si>
  <si>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</si>
  <si>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</si>
  <si>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</si>
  <si>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</si>
  <si>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</si>
  <si>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</si>
  <si>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</si>
  <si>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</si>
  <si>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</si>
  <si>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</si>
  <si>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</si>
  <si>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</si>
  <si>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</si>
  <si>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</si>
  <si>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</si>
  <si>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</si>
  <si>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</si>
  <si>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</si>
  <si>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</si>
  <si>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</si>
  <si>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</si>
  <si>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</si>
  <si>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</si>
  <si>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</si>
  <si>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</si>
  <si>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</si>
  <si>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</si>
  <si>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</si>
  <si>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</si>
  <si>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</si>
  <si>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</si>
  <si>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</si>
  <si>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</si>
  <si>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</si>
  <si>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</si>
  <si>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</si>
  <si>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</si>
  <si>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</si>
  <si>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</si>
  <si>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</si>
  <si>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</si>
  <si>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</si>
  <si>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</si>
  <si>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</si>
  <si>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</si>
  <si>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</si>
  <si>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</si>
  <si>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</si>
  <si>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</si>
  <si>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</si>
  <si>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</si>
  <si>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</si>
  <si>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</si>
  <si>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</si>
  <si>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</si>
  <si>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</si>
  <si>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</si>
  <si>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</si>
  <si>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</si>
  <si>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</si>
  <si>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</si>
  <si>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</si>
  <si>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</si>
  <si>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</si>
  <si>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</si>
  <si>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</si>
  <si>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</si>
  <si>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</si>
  <si>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</si>
  <si>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</si>
  <si>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</si>
  <si>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</si>
  <si>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</si>
  <si>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</si>
  <si>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</si>
  <si>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</si>
  <si>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</si>
  <si>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</si>
  <si>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</si>
  <si>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</si>
  <si>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</si>
  <si>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</si>
  <si>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</si>
  <si>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</si>
  <si>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</si>
  <si>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</si>
  <si>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</si>
  <si>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</si>
  <si>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</si>
  <si>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</si>
  <si>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</si>
  <si>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</si>
  <si>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</si>
  <si>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</si>
  <si>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</si>
  <si>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</si>
  <si>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</si>
  <si>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</si>
  <si>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</si>
  <si>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</si>
  <si>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</si>
  <si>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</si>
  <si>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</si>
  <si>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</si>
  <si>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</si>
  <si>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</si>
  <si>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</si>
  <si>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</si>
  <si>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</si>
  <si>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</si>
  <si>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</si>
  <si>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</si>
  <si>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</si>
  <si>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</si>
  <si>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</si>
  <si>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</si>
  <si>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</si>
  <si>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</si>
  <si>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</si>
  <si>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</si>
  <si>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</si>
  <si>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</si>
  <si>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</si>
  <si>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</si>
  <si>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</si>
  <si>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</si>
  <si>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</si>
  <si>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</si>
  <si>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</si>
  <si>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</si>
  <si>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</si>
  <si>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</si>
  <si>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</si>
  <si>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</si>
  <si>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</si>
  <si>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</si>
  <si>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</si>
  <si>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</si>
  <si>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</si>
  <si>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</si>
  <si>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</si>
  <si>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</si>
  <si>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</si>
  <si>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</si>
  <si>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</si>
  <si>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</si>
  <si>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</si>
  <si>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</si>
  <si>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</si>
  <si>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</si>
  <si>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</si>
  <si>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</si>
  <si>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</si>
  <si>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</si>
  <si>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</si>
  <si>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</si>
  <si>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</si>
  <si>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</si>
  <si>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</si>
  <si>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</si>
  <si>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</si>
  <si>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</si>
  <si>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</si>
  <si>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</si>
  <si>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</si>
  <si>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</si>
  <si>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</si>
  <si>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</si>
  <si>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</si>
  <si>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</si>
  <si>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</si>
  <si>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</si>
  <si>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</si>
  <si>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</si>
  <si>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</si>
  <si>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</si>
  <si>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</si>
  <si>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</si>
  <si>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</si>
  <si>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</si>
  <si>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</si>
  <si>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</si>
  <si>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</si>
  <si>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</si>
  <si>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</si>
  <si>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</si>
  <si>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</si>
  <si>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</si>
  <si>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</si>
  <si>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</si>
  <si>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</si>
  <si>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</si>
  <si>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</si>
  <si>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</si>
  <si>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</si>
  <si>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</si>
  <si>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</si>
  <si>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</si>
  <si>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</si>
  <si>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</si>
  <si>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</si>
  <si>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</si>
  <si>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</si>
  <si>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</si>
  <si>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</si>
  <si>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</si>
  <si>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</si>
  <si>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</si>
  <si>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</si>
  <si>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</si>
  <si>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</si>
  <si>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</si>
  <si>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</si>
  <si>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</si>
  <si>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</si>
  <si>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</si>
  <si>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</si>
  <si>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</si>
  <si>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</si>
  <si>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</si>
  <si>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</si>
  <si>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</si>
  <si>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</si>
  <si>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</si>
  <si>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</si>
  <si>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</si>
  <si>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</si>
  <si>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</si>
  <si>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</si>
  <si>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</si>
  <si>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</si>
  <si>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</si>
  <si>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</si>
  <si>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</si>
  <si>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</si>
  <si>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</si>
  <si>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</si>
  <si>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</si>
  <si>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</si>
  <si>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</si>
  <si>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</si>
  <si>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</si>
  <si>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</si>
  <si>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</si>
  <si>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</si>
  <si>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</si>
  <si>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</si>
  <si>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</si>
  <si>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</si>
  <si>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</si>
  <si>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</si>
  <si>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</si>
  <si>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</si>
  <si>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</si>
  <si>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</si>
  <si>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</si>
  <si>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</si>
  <si>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</si>
  <si>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</si>
  <si>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</si>
  <si>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</si>
  <si>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</si>
  <si>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</si>
  <si>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</si>
  <si>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</si>
  <si>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</si>
  <si>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</si>
  <si>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</si>
  <si>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</si>
  <si>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</si>
  <si>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</si>
  <si>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</si>
  <si>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</si>
  <si>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</si>
  <si>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</si>
  <si>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</si>
  <si>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</si>
  <si>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</si>
  <si>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</si>
  <si>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</si>
  <si>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</si>
  <si>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</si>
  <si>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</si>
  <si>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</si>
  <si>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</si>
  <si>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</si>
  <si>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</si>
  <si>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</si>
  <si>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</si>
  <si>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</si>
  <si>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</si>
  <si>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</si>
  <si>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</si>
  <si>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</si>
  <si>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</si>
  <si>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</si>
  <si>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</si>
  <si>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</si>
  <si>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</si>
  <si>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</si>
  <si>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</si>
  <si>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</si>
  <si>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</si>
  <si>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</si>
  <si>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</si>
  <si>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</si>
  <si>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</si>
  <si>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</si>
  <si>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</si>
  <si>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</si>
  <si>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</si>
  <si>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</si>
  <si>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</si>
  <si>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</si>
  <si>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</si>
  <si>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</si>
  <si>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</si>
  <si>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</si>
  <si>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</si>
  <si>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</si>
  <si>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</si>
  <si>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</si>
  <si>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</si>
  <si>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</si>
  <si>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</si>
  <si>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</si>
  <si>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</si>
  <si>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</si>
  <si>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</si>
  <si>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</si>
  <si>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</si>
  <si>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</si>
  <si>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</si>
  <si>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</si>
  <si>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</si>
  <si>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</si>
  <si>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</si>
  <si>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</si>
  <si>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</si>
  <si>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</si>
  <si>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</si>
  <si>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</si>
  <si>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</si>
  <si>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</si>
  <si>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</si>
  <si>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</si>
  <si>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</si>
  <si>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</si>
  <si>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</si>
  <si>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</si>
  <si>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</si>
  <si>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</si>
  <si>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</si>
  <si>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</si>
  <si>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</si>
  <si>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</si>
  <si>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</si>
  <si>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</si>
  <si>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</si>
  <si>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</si>
  <si>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</si>
  <si>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</si>
  <si>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</si>
  <si>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</si>
  <si>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</si>
  <si>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</si>
  <si>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</si>
  <si>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</si>
  <si>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</si>
  <si>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</si>
  <si>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</si>
  <si>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</si>
  <si>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</si>
  <si>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</si>
  <si>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</si>
  <si>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</si>
  <si>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</si>
  <si>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</si>
  <si>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</si>
  <si>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</si>
  <si>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</si>
  <si>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</si>
  <si>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</si>
  <si>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</si>
  <si>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</si>
  <si>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</si>
  <si>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</si>
  <si>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</si>
  <si>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</si>
  <si>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</si>
  <si>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</si>
  <si>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</si>
  <si>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</si>
  <si>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</si>
  <si>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</si>
  <si>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</si>
  <si>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</si>
  <si>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</si>
  <si>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</si>
  <si>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</si>
  <si>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</si>
  <si>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</si>
  <si>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</si>
  <si>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</si>
  <si>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</si>
  <si>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</si>
  <si>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</si>
  <si>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</si>
  <si>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</si>
  <si>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</si>
  <si>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</si>
  <si>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</si>
  <si>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</si>
  <si>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</si>
  <si>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</si>
  <si>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</si>
  <si>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</si>
  <si>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</si>
  <si>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</si>
  <si>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</si>
  <si>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</si>
  <si>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</si>
  <si>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</si>
  <si>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</si>
  <si>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</si>
  <si>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</si>
  <si>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</si>
  <si>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</si>
  <si>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</si>
  <si>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</si>
  <si>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</si>
  <si>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</si>
  <si>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</si>
  <si>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</si>
  <si>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</si>
  <si>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</si>
  <si>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</si>
  <si>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</si>
  <si>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</si>
  <si>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</si>
  <si>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</si>
  <si>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</si>
  <si>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</si>
  <si>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</si>
  <si>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</si>
  <si>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</si>
  <si>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</si>
  <si>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</si>
  <si>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</si>
  <si>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</si>
  <si>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</si>
  <si>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</si>
  <si>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</si>
  <si>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</si>
  <si>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</si>
  <si>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</si>
  <si>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</si>
  <si>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</si>
  <si>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</si>
  <si>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</si>
  <si>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</si>
  <si>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</si>
  <si>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</si>
  <si>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</si>
  <si>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</si>
  <si>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</si>
  <si>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</si>
  <si>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</si>
  <si>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</si>
  <si>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</si>
  <si>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</si>
  <si>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</si>
  <si>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</si>
  <si>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</si>
  <si>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</si>
  <si>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</si>
  <si>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</si>
  <si>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</si>
  <si>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</si>
  <si>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</si>
  <si>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</si>
  <si>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</si>
  <si>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</si>
  <si>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</si>
  <si>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</si>
  <si>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</si>
  <si>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</si>
  <si>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</si>
  <si>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</si>
  <si>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</si>
  <si>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</si>
  <si>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</si>
  <si>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</si>
  <si>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</si>
  <si>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</si>
  <si>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</si>
  <si>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</si>
  <si>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</si>
  <si>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</si>
  <si>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</si>
  <si>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</si>
  <si>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</si>
  <si>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</si>
  <si>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</si>
  <si>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</si>
  <si>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</si>
  <si>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</si>
  <si>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</si>
  <si>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</si>
  <si>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</si>
  <si>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</si>
  <si>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</si>
  <si>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</si>
  <si>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</si>
  <si>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</si>
  <si>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</si>
  <si>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</si>
  <si>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</si>
  <si>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</si>
  <si>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</si>
  <si>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</si>
  <si>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</si>
  <si>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</si>
  <si>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</si>
  <si>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</si>
  <si>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</si>
  <si>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</si>
  <si>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</si>
  <si>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</si>
  <si>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</si>
  <si>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</si>
  <si>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</si>
  <si>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</si>
  <si>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</si>
  <si>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</si>
  <si>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</si>
  <si>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</si>
  <si>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</si>
  <si>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</si>
  <si>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</si>
  <si>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</si>
  <si>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</si>
  <si>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</si>
  <si>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</si>
  <si>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</si>
  <si>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</si>
  <si>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</si>
  <si>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</si>
  <si>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</si>
  <si>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</si>
  <si>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</si>
  <si>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</si>
  <si>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</si>
  <si>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</si>
  <si>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</si>
  <si>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</si>
  <si>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</si>
  <si>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</si>
  <si>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</si>
  <si>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</si>
  <si>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</si>
  <si>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</si>
  <si>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</si>
  <si>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</si>
  <si>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</si>
  <si>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</si>
  <si>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</si>
  <si>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</si>
  <si>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</si>
  <si>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</si>
  <si>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</si>
  <si>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</si>
  <si>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</si>
  <si>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</si>
  <si>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</si>
  <si>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</si>
  <si>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</si>
  <si>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</si>
  <si>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</si>
  <si>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</si>
  <si>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</si>
  <si>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</si>
  <si>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</si>
  <si>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</si>
  <si>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</si>
  <si>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</si>
  <si>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</si>
  <si>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</si>
  <si>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</si>
  <si>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</si>
  <si>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</si>
  <si>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</si>
  <si>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</si>
  <si>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</si>
  <si>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</si>
  <si>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</si>
  <si>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</si>
  <si>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</si>
  <si>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</si>
  <si>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</si>
  <si>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</si>
  <si>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</si>
  <si>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</si>
  <si>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</si>
  <si>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</si>
  <si>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</si>
  <si>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</si>
  <si>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</si>
  <si>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</si>
  <si>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</si>
  <si>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</si>
  <si>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</si>
  <si>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</si>
  <si>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</si>
  <si>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</si>
  <si>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</si>
  <si>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</si>
  <si>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</si>
  <si>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</si>
  <si>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</si>
  <si>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</si>
  <si>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</si>
  <si>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</si>
  <si>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</si>
  <si>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</si>
  <si>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</si>
  <si>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</si>
  <si>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</si>
  <si>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</si>
  <si>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</si>
  <si>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</si>
  <si>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</si>
  <si>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</si>
  <si>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</si>
  <si>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</si>
  <si>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</si>
  <si>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</si>
  <si>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</si>
  <si>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</si>
  <si>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</si>
  <si>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</si>
  <si>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</si>
  <si>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</si>
  <si>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</si>
  <si>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</si>
  <si>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</si>
  <si>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</si>
  <si>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</si>
  <si>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</si>
  <si>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</si>
  <si>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</si>
  <si>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</si>
  <si>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</si>
  <si>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</si>
  <si>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</si>
  <si>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</si>
  <si>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</si>
  <si>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</si>
  <si>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</si>
  <si>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</si>
  <si>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</si>
  <si>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</si>
  <si>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</si>
  <si>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</si>
  <si>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</si>
  <si>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</si>
  <si>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</si>
  <si>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</si>
  <si>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</si>
  <si>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</si>
  <si>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</si>
  <si>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</si>
  <si>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</si>
  <si>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</si>
  <si>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</si>
  <si>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</si>
  <si>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</si>
  <si>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</si>
  <si>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</si>
  <si>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</si>
  <si>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</si>
  <si>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</si>
  <si>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</si>
  <si>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</si>
  <si>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</si>
  <si>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</si>
  <si>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</si>
  <si>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</si>
  <si>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</si>
  <si>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</si>
  <si>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</si>
  <si>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</si>
  <si>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</si>
  <si>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</si>
  <si>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</si>
  <si>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</si>
  <si>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</si>
  <si>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</si>
  <si>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</si>
  <si>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</si>
  <si>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</si>
  <si>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</si>
  <si>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</si>
  <si>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</si>
  <si>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</si>
  <si>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</si>
  <si>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</si>
  <si>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</si>
  <si>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</si>
  <si>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</si>
  <si>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</si>
  <si>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</si>
  <si>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</si>
  <si>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</si>
  <si>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</si>
  <si>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</si>
  <si>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</si>
  <si>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</si>
  <si>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</si>
  <si>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</si>
  <si>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</si>
  <si>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</si>
  <si>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</si>
  <si>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</si>
  <si>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</si>
  <si>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</si>
  <si>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</si>
  <si>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</si>
  <si>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</si>
  <si>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</si>
  <si>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</si>
  <si>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</si>
  <si>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</si>
  <si>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</si>
  <si>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</si>
  <si>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</si>
  <si>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</si>
  <si>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</si>
  <si>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</si>
  <si>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</si>
  <si>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</si>
  <si>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</si>
  <si>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</si>
  <si>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</si>
  <si>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</si>
  <si>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</si>
  <si>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</si>
  <si>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</si>
  <si>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</si>
  <si>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</si>
  <si>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</si>
  <si>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</si>
  <si>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</si>
  <si>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</si>
  <si>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</si>
  <si>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</si>
  <si>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</si>
  <si>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</si>
  <si>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</si>
  <si>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</si>
  <si>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</si>
  <si>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</si>
  <si>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</si>
  <si>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</si>
  <si>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</si>
  <si>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</si>
  <si>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</si>
  <si>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</si>
  <si>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</si>
  <si>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</si>
  <si>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</si>
  <si>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</si>
  <si>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</si>
  <si>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</si>
  <si>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</si>
  <si>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</si>
  <si>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</si>
  <si>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</si>
  <si>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</si>
  <si>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</si>
  <si>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</si>
  <si>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</si>
  <si>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</si>
  <si>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</si>
  <si>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</si>
  <si>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</si>
  <si>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</si>
  <si>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</si>
  <si>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</si>
  <si>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</si>
  <si>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</si>
  <si>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</si>
  <si>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</si>
  <si>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</si>
  <si>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</si>
  <si>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</si>
  <si>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</si>
  <si>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</si>
  <si>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</si>
  <si>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</si>
  <si>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</si>
  <si>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</si>
  <si>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</si>
  <si>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</si>
  <si>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</si>
  <si>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</si>
  <si>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</si>
  <si>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</si>
  <si>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</si>
  <si>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</si>
  <si>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</si>
  <si>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</si>
  <si>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</si>
  <si>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</si>
  <si>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</si>
  <si>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</si>
  <si>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</si>
  <si>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</si>
  <si>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</si>
  <si>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</si>
  <si>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</si>
  <si>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</si>
  <si>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</si>
  <si>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</si>
  <si>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</si>
  <si>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</si>
  <si>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</si>
  <si>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</si>
  <si>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</si>
  <si>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</si>
  <si>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</si>
  <si>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</si>
  <si>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</si>
  <si>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</si>
  <si>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</si>
  <si>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</si>
  <si>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</si>
  <si>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</si>
  <si>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</si>
  <si>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</si>
  <si>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</si>
  <si>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</si>
  <si>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</si>
  <si>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</si>
  <si>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</si>
  <si>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</si>
  <si>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</si>
  <si>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</si>
  <si>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</si>
  <si>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</si>
  <si>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</si>
  <si>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</si>
  <si>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</si>
  <si>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</si>
  <si>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</si>
  <si>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</si>
  <si>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</si>
  <si>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</si>
  <si>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</si>
  <si>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</si>
  <si>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</si>
  <si>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</si>
  <si>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</si>
  <si>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</si>
  <si>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</si>
  <si>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</si>
  <si>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</si>
  <si>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</si>
  <si>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</si>
  <si>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</si>
  <si>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</si>
  <si>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</si>
  <si>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</si>
  <si>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</si>
  <si>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</si>
  <si>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</si>
  <si>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</si>
  <si>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</si>
  <si>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</si>
  <si>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</si>
  <si>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</si>
  <si>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</si>
  <si>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</si>
  <si>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</si>
  <si>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</si>
  <si>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</si>
  <si>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</si>
  <si>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</si>
  <si>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</si>
  <si>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</si>
  <si>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</si>
  <si>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</si>
  <si>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</si>
  <si>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</si>
  <si>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</si>
  <si>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</si>
  <si>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</si>
  <si>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</si>
  <si>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</si>
  <si>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</si>
  <si>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</si>
  <si>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</si>
  <si>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</si>
  <si>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</si>
  <si>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</si>
  <si>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</si>
  <si>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</si>
  <si>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</si>
  <si>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</si>
  <si>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</si>
  <si>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</si>
  <si>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</si>
  <si>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</si>
  <si>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</si>
  <si>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</si>
  <si>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</si>
  <si>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</si>
  <si>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</si>
  <si>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</si>
  <si>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</si>
  <si>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</si>
  <si>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</si>
  <si>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</si>
  <si>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</si>
  <si>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</si>
  <si>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</si>
  <si>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</si>
  <si>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</si>
  <si>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</si>
  <si>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</si>
  <si>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</si>
  <si>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</si>
  <si>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</si>
  <si>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</si>
  <si>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</si>
  <si>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</si>
  <si>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</si>
  <si>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</si>
  <si>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</si>
  <si>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</si>
  <si>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</si>
  <si>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</si>
  <si>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</si>
  <si>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</si>
  <si>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</si>
  <si>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</si>
  <si>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</si>
  <si>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</si>
  <si>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</si>
  <si>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</si>
  <si>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</si>
  <si>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</si>
  <si>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</si>
  <si>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</si>
  <si>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</si>
  <si>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</si>
  <si>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</si>
  <si>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</si>
  <si>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</si>
  <si>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</si>
  <si>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</si>
  <si>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</si>
  <si>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</si>
  <si>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</si>
  <si>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</si>
  <si>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</si>
  <si>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</si>
  <si>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</si>
  <si>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</si>
  <si>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</si>
  <si>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</si>
  <si>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</si>
  <si>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</si>
  <si>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</si>
  <si>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</si>
  <si>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</si>
  <si>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</si>
  <si>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</si>
  <si>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</si>
  <si>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</si>
  <si>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</si>
  <si>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</si>
  <si>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</si>
  <si>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</si>
  <si>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</si>
  <si>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</si>
  <si>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</si>
  <si>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</si>
  <si>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</si>
  <si>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</si>
  <si>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</si>
  <si>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</si>
  <si>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</si>
  <si>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</si>
  <si>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</si>
  <si>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</si>
  <si>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</si>
  <si>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</si>
  <si>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</si>
  <si>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</si>
  <si>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</si>
  <si>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</si>
  <si>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</si>
  <si>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</si>
  <si>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</si>
  <si>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</si>
  <si>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</si>
  <si>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</si>
  <si>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</si>
  <si>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</si>
  <si>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</si>
  <si>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</si>
  <si>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</si>
  <si>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</si>
  <si>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</si>
  <si>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</si>
  <si>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</si>
  <si>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</si>
  <si>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</si>
  <si>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</si>
  <si>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</si>
  <si>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</si>
  <si>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</si>
  <si>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</si>
  <si>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</si>
  <si>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</si>
  <si>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</si>
  <si>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</si>
  <si>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</si>
  <si>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</si>
  <si>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</si>
  <si>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</si>
  <si>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</si>
  <si>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</si>
  <si>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</si>
  <si>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</si>
  <si>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</si>
  <si>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</si>
  <si>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</si>
  <si>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</si>
  <si>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</si>
  <si>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</si>
  <si>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</si>
  <si>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</si>
  <si>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</si>
  <si>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</si>
  <si>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</si>
  <si>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</si>
  <si>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</si>
  <si>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</si>
  <si>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</si>
  <si>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</si>
  <si>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</si>
  <si>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</si>
  <si>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</si>
  <si>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</si>
  <si>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</si>
  <si>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</si>
  <si>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</si>
  <si>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</si>
  <si>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</si>
  <si>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</si>
  <si>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</si>
  <si>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</si>
  <si>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</si>
  <si>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</si>
  <si>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</si>
  <si>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</si>
  <si>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</si>
  <si>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</si>
  <si>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</si>
  <si>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</si>
  <si>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</si>
  <si>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</si>
  <si>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</si>
  <si>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</si>
  <si>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</si>
  <si>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</si>
  <si>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</si>
  <si>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</si>
  <si>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</si>
  <si>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</si>
  <si>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</si>
  <si>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</si>
  <si>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</si>
  <si>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</si>
  <si>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</si>
  <si>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</si>
  <si>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</si>
  <si>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</si>
  <si>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</si>
  <si>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</si>
  <si>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</si>
  <si>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</si>
  <si>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</si>
  <si>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</si>
  <si>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</si>
  <si>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</si>
  <si>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</si>
  <si>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</si>
  <si>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</si>
  <si>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</si>
  <si>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</si>
  <si>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</si>
  <si>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</si>
  <si>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</si>
  <si>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</si>
  <si>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</si>
  <si>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</si>
  <si>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</si>
  <si>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</si>
  <si>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</si>
  <si>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</si>
  <si>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</si>
  <si>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</si>
  <si>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</si>
  <si>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</si>
  <si>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</si>
  <si>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</si>
  <si>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</si>
  <si>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</si>
  <si>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</si>
  <si>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</si>
  <si>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</si>
  <si>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</si>
  <si>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</si>
  <si>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</si>
  <si>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</si>
  <si>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</si>
  <si>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</si>
  <si>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</si>
  <si>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</si>
  <si>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</si>
  <si>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</si>
  <si>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</si>
  <si>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</si>
  <si>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</si>
  <si>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</si>
  <si>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</si>
  <si>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</si>
  <si>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</si>
  <si>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</si>
  <si>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</si>
  <si>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</si>
  <si>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</si>
  <si>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</si>
  <si>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</si>
  <si>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</si>
  <si>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</si>
  <si>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</si>
  <si>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</si>
  <si>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</si>
  <si>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</si>
  <si>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</si>
  <si>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</si>
  <si>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</si>
  <si>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</si>
  <si>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</si>
  <si>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</si>
  <si>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</si>
  <si>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</si>
  <si>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</si>
  <si>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</si>
  <si>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</si>
  <si>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</si>
  <si>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</si>
  <si>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</si>
  <si>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</si>
  <si>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</si>
  <si>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</si>
  <si>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</si>
  <si>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</si>
  <si>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</si>
  <si>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</si>
  <si>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</si>
  <si>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</si>
  <si>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</si>
  <si>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</si>
  <si>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</si>
  <si>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</si>
  <si>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</si>
  <si>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</si>
  <si>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</si>
  <si>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</si>
  <si>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</si>
  <si>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</si>
  <si>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</si>
  <si>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</si>
  <si>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</si>
  <si>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</si>
  <si>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</si>
  <si>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</si>
  <si>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</si>
  <si>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</si>
  <si>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</si>
  <si>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</si>
  <si>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</si>
  <si>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</si>
  <si>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</si>
  <si>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</si>
  <si>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</si>
  <si>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</si>
  <si>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</si>
  <si>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</si>
  <si>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</si>
  <si>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</si>
  <si>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</si>
  <si>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</si>
  <si>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</si>
  <si>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</si>
  <si>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</si>
  <si>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</si>
  <si>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</si>
  <si>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</si>
  <si>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</si>
  <si>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</si>
  <si>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</si>
  <si>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</si>
  <si>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</si>
  <si>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</si>
  <si>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</si>
  <si>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</si>
  <si>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</si>
  <si>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</si>
  <si>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</si>
  <si>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</si>
  <si>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</si>
  <si>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</si>
  <si>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</si>
  <si>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</si>
  <si>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</si>
  <si>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</si>
  <si>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</si>
  <si>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</si>
  <si>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</si>
  <si>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</si>
  <si>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</si>
  <si>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</si>
  <si>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</si>
  <si>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</si>
  <si>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</si>
  <si>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</si>
  <si>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</si>
  <si>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</si>
  <si>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</si>
  <si>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</si>
  <si>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</si>
  <si>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</si>
  <si>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</si>
  <si>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</si>
  <si>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</si>
  <si>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</si>
  <si>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</si>
  <si>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</si>
  <si>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</si>
  <si>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</si>
  <si>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</si>
  <si>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</si>
  <si>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</si>
  <si>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</si>
  <si>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</si>
  <si>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</si>
  <si>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</si>
  <si>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</si>
  <si>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</si>
  <si>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</si>
  <si>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</si>
  <si>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</si>
  <si>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</si>
  <si>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</si>
  <si>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</si>
  <si>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</si>
  <si>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</si>
  <si>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</si>
  <si>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</si>
  <si>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</si>
  <si>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</si>
  <si>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</si>
  <si>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</si>
  <si>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</si>
  <si>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</si>
  <si>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</si>
  <si>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</si>
  <si>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</si>
  <si>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</si>
  <si>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</si>
  <si>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</si>
  <si>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</si>
  <si>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</si>
  <si>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</si>
  <si>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</si>
  <si>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</si>
  <si>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</si>
  <si>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</si>
  <si>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</si>
  <si>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</si>
  <si>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</si>
  <si>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</si>
  <si>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</si>
  <si>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</si>
  <si>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</si>
  <si>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</si>
  <si>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</si>
  <si>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</si>
  <si>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</si>
  <si>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</si>
  <si>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</si>
  <si>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</si>
  <si>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</si>
  <si>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</si>
  <si>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</si>
  <si>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</si>
  <si>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</si>
  <si>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</si>
  <si>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</si>
  <si>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</si>
  <si>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</si>
  <si>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</si>
  <si>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</si>
  <si>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</si>
  <si>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</si>
  <si>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</si>
  <si>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</si>
  <si>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</si>
  <si>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</si>
  <si>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</si>
  <si>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</si>
  <si>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</si>
  <si>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</si>
  <si>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</si>
  <si>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</si>
  <si>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</si>
  <si>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</si>
  <si>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</si>
  <si>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</si>
  <si>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</si>
  <si>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</si>
  <si>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</si>
  <si>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</si>
  <si>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</si>
  <si>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</si>
  <si>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</si>
  <si>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</si>
  <si>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</si>
  <si>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</si>
  <si>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</si>
  <si>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</si>
  <si>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</si>
  <si>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</si>
  <si>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</si>
  <si>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</si>
  <si>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</si>
  <si>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</si>
  <si>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</si>
  <si>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</si>
  <si>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</si>
  <si>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</si>
  <si>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</si>
  <si>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</si>
  <si>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</si>
  <si>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</si>
  <si>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</si>
  <si>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</si>
  <si>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</si>
  <si>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</si>
  <si>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</si>
  <si>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</si>
  <si>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</si>
  <si>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</si>
  <si>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</si>
  <si>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</si>
  <si>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</si>
  <si>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</si>
  <si>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</si>
  <si>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</si>
  <si>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</si>
  <si>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</si>
  <si>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</si>
  <si>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</si>
  <si>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</si>
  <si>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</si>
  <si>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</si>
  <si>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</si>
  <si>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</si>
  <si>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</si>
  <si>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</si>
  <si>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</si>
  <si>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</si>
  <si>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</si>
  <si>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</si>
  <si>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</si>
  <si>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</si>
  <si>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</si>
  <si>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</si>
  <si>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</si>
  <si>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</si>
  <si>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</si>
  <si>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</si>
  <si>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</si>
  <si>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</si>
  <si>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</si>
  <si>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</si>
  <si>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</si>
  <si>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</si>
  <si>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</si>
  <si>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</si>
  <si>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</si>
  <si>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</si>
  <si>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</si>
  <si>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</si>
  <si>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</si>
  <si>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</si>
  <si>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</si>
  <si>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</si>
  <si>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</si>
  <si>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</si>
  <si>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</si>
  <si>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</si>
  <si>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</si>
  <si>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</si>
  <si>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</si>
  <si>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</si>
  <si>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</si>
  <si>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</si>
  <si>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</si>
  <si>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</si>
  <si>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</si>
  <si>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</si>
  <si>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</si>
  <si>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</si>
  <si>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</si>
  <si>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</si>
  <si>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</si>
  <si>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</si>
  <si>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</si>
  <si>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</si>
  <si>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</si>
  <si>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</si>
  <si>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</si>
  <si>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</si>
  <si>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</si>
  <si>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</si>
  <si>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</si>
  <si>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</si>
  <si>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</si>
  <si>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</si>
  <si>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</si>
  <si>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</si>
  <si>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</si>
  <si>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</si>
  <si>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</si>
  <si>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</si>
  <si>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</si>
  <si>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</si>
  <si>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</si>
  <si>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</si>
  <si>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</si>
  <si>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</si>
  <si>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</si>
  <si>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</si>
  <si>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</si>
  <si>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</si>
  <si>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</si>
  <si>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</si>
  <si>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</si>
  <si>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</si>
  <si>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</si>
  <si>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</si>
  <si>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</si>
  <si>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</si>
  <si>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</si>
  <si>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</si>
  <si>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</si>
  <si>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</si>
  <si>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</si>
  <si>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</si>
  <si>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</si>
  <si>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</si>
  <si>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</si>
  <si>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</si>
  <si>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</si>
  <si>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</si>
  <si>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</si>
  <si>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</si>
  <si>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</si>
  <si>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</si>
  <si>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</si>
  <si>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</si>
  <si>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</si>
  <si>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</si>
  <si>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</si>
  <si>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</si>
  <si>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</si>
  <si>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</si>
  <si>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</si>
  <si>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</si>
  <si>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</si>
  <si>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</si>
  <si>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</si>
  <si>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</si>
  <si>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</si>
  <si>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</si>
  <si>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</si>
  <si>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</si>
  <si>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</si>
  <si>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</si>
  <si>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</si>
  <si>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</si>
  <si>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</si>
  <si>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</si>
  <si>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</si>
  <si>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</si>
  <si>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</si>
  <si>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</si>
  <si>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</si>
  <si>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</si>
  <si>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</si>
  <si>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</si>
  <si>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</si>
  <si>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</si>
  <si>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</si>
  <si>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</si>
  <si>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</si>
  <si>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</si>
  <si>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</si>
  <si>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</si>
  <si>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</si>
  <si>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</si>
  <si>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</si>
  <si>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</si>
  <si>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</si>
  <si>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</si>
  <si>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</si>
  <si>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</si>
  <si>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</si>
  <si>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</si>
  <si>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</si>
  <si>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</si>
  <si>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</si>
  <si>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</si>
  <si>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</si>
  <si>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</si>
  <si>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</si>
  <si>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</si>
  <si>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</si>
  <si>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</si>
  <si>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</si>
  <si>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</si>
  <si>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</si>
  <si>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</si>
  <si>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</si>
  <si>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</si>
  <si>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</si>
  <si>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</si>
  <si>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</si>
  <si>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</si>
  <si>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</si>
  <si>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</si>
  <si>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</si>
  <si>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</si>
  <si>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</si>
  <si>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</si>
  <si>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</si>
  <si>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</si>
  <si>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</si>
  <si>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</si>
  <si>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</si>
  <si>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</si>
  <si>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</si>
  <si>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</si>
  <si>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</si>
  <si>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</si>
  <si>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</si>
  <si>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</si>
  <si>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</si>
  <si>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</si>
  <si>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</si>
  <si>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</si>
  <si>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</si>
  <si>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</si>
  <si>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</si>
  <si>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</si>
  <si>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</si>
  <si>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</si>
  <si>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</si>
  <si>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</si>
  <si>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</si>
  <si>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</si>
  <si>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</si>
  <si>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</si>
  <si>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</si>
  <si>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</si>
  <si>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</si>
  <si>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</si>
  <si>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</si>
  <si>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</si>
  <si>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</si>
  <si>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</si>
  <si>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</si>
  <si>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</si>
  <si>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</si>
  <si>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</si>
  <si>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</si>
  <si>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</si>
  <si>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</si>
  <si>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</si>
  <si>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</si>
  <si>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</si>
  <si>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</si>
  <si>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</si>
  <si>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</si>
  <si>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</si>
  <si>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</si>
  <si>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</si>
  <si>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</si>
  <si>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</si>
  <si>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</si>
  <si>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</si>
  <si>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</si>
  <si>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</si>
  <si>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</si>
  <si>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</si>
  <si>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</si>
  <si>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</si>
  <si>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</si>
  <si>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</si>
  <si>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</si>
  <si>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</si>
  <si>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</si>
  <si>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</si>
  <si>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</si>
  <si>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</si>
  <si>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</si>
  <si>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</si>
  <si>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</si>
  <si>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</si>
  <si>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</si>
  <si>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</si>
  <si>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</si>
  <si>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</si>
  <si>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</si>
  <si>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</si>
  <si>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</si>
  <si>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</si>
  <si>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</si>
  <si>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</si>
  <si>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</si>
  <si>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</si>
  <si>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</si>
  <si>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</si>
  <si>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</si>
  <si>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</si>
  <si>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</si>
  <si>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</si>
  <si>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</si>
  <si>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</si>
  <si>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</si>
  <si>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</si>
  <si>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</si>
  <si>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</si>
  <si>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</si>
  <si>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</si>
  <si>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</si>
  <si>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</si>
  <si>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</si>
  <si>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</si>
  <si>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</si>
  <si>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</si>
  <si>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</si>
  <si>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</si>
  <si>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</si>
  <si>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</si>
  <si>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</si>
  <si>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</si>
  <si>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</si>
  <si>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</si>
  <si>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</si>
  <si>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</si>
  <si>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</si>
  <si>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</si>
  <si>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</si>
  <si>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</si>
  <si>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</si>
  <si>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</si>
  <si>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</si>
  <si>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</si>
  <si>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</si>
  <si>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</si>
  <si>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</si>
  <si>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</si>
  <si>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</si>
  <si>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</si>
  <si>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</si>
  <si>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</si>
  <si>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</si>
  <si>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</si>
  <si>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</si>
  <si>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</si>
  <si>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</si>
  <si>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</si>
  <si>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</si>
  <si>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</si>
  <si>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</si>
  <si>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</si>
  <si>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</si>
  <si>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</si>
  <si>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</si>
  <si>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</si>
  <si>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</si>
  <si>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</si>
  <si>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</si>
  <si>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</si>
  <si>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</si>
  <si>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</si>
  <si>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</si>
  <si>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</si>
  <si>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</si>
  <si>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</si>
  <si>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</si>
  <si>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</si>
  <si>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</si>
  <si>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</si>
  <si>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</si>
  <si>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</si>
  <si>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</si>
  <si>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</si>
  <si>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</si>
  <si>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</si>
  <si>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</si>
  <si>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</si>
  <si>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</si>
  <si>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</si>
  <si>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</si>
  <si>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</si>
  <si>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</si>
  <si>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</si>
  <si>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</si>
  <si>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</si>
  <si>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</si>
  <si>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</si>
  <si>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</si>
  <si>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</si>
  <si>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</si>
  <si>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</si>
  <si>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</si>
  <si>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</si>
  <si>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</si>
  <si>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</si>
  <si>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</si>
  <si>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</si>
  <si>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</si>
  <si>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</si>
  <si>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</si>
  <si>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</si>
  <si>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</si>
  <si>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</si>
  <si>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</si>
  <si>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</si>
  <si>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</si>
  <si>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</si>
  <si>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</si>
  <si>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</si>
  <si>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</si>
  <si>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</si>
  <si>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</si>
  <si>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</si>
  <si>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</si>
  <si>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</si>
  <si>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</si>
  <si>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</si>
  <si>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</si>
  <si>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</si>
  <si>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</si>
  <si>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</si>
  <si>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</si>
  <si>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</si>
  <si>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</si>
  <si>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</si>
  <si>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</si>
  <si>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</si>
  <si>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</si>
  <si>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</si>
  <si>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</si>
  <si>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</si>
  <si>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</si>
  <si>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</si>
  <si>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</si>
  <si>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</si>
  <si>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</si>
  <si>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</si>
  <si>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</si>
  <si>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</si>
  <si>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</si>
  <si>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</si>
  <si>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</si>
  <si>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</si>
  <si>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</si>
  <si>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</si>
  <si>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</si>
  <si>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</si>
  <si>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</si>
  <si>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</si>
  <si>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</si>
  <si>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</si>
  <si>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</si>
  <si>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</si>
  <si>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</si>
  <si>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</si>
  <si>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</si>
  <si>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</si>
  <si>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</si>
  <si>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</si>
  <si>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</si>
  <si>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</si>
  <si>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</si>
  <si>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</si>
  <si>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</si>
  <si>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</si>
  <si>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</si>
  <si>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</si>
  <si>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</si>
  <si>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</si>
  <si>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</si>
  <si>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</si>
  <si>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</si>
  <si>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</si>
  <si>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</si>
  <si>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</si>
  <si>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</si>
  <si>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</si>
  <si>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</si>
  <si>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</si>
  <si>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</si>
  <si>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</si>
  <si>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</si>
  <si>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</si>
  <si>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</si>
  <si>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</si>
  <si>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</si>
  <si>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</si>
  <si>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</si>
  <si>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</si>
  <si>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</si>
  <si>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</si>
  <si>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</si>
  <si>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</si>
  <si>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</si>
  <si>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</si>
  <si>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</si>
  <si>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</si>
  <si>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</si>
  <si>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</si>
  <si>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</si>
  <si>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</si>
  <si>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</si>
  <si>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</si>
  <si>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</si>
  <si>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</si>
  <si>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</si>
  <si>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</si>
  <si>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</si>
  <si>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</si>
  <si>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</si>
  <si>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</si>
  <si>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</si>
  <si>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</si>
  <si>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</si>
  <si>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</si>
  <si>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</si>
  <si>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</si>
  <si>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</si>
  <si>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</si>
  <si>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</si>
  <si>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</si>
  <si>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</si>
  <si>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</si>
  <si>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</si>
  <si>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</si>
  <si>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</si>
  <si>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</si>
  <si>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</si>
  <si>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</si>
  <si>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</si>
  <si>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</si>
  <si>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</si>
  <si>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</si>
  <si>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</si>
  <si>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</si>
  <si>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</si>
  <si>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</si>
  <si>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</si>
  <si>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</si>
  <si>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</si>
  <si>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</si>
  <si>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</si>
  <si>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</si>
  <si>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</si>
  <si>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</si>
  <si>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</si>
  <si>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</si>
  <si>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</si>
  <si>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</si>
  <si>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</si>
  <si>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</si>
  <si>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</si>
  <si>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</si>
  <si>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</si>
  <si>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</si>
  <si>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</si>
  <si>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</si>
  <si>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</si>
  <si>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</si>
  <si>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</si>
  <si>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</si>
  <si>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</si>
  <si>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</si>
  <si>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</si>
  <si>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</si>
  <si>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</si>
  <si>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</si>
  <si>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</si>
  <si>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</si>
  <si>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</si>
  <si>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</si>
  <si>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</si>
  <si>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</si>
  <si>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</si>
  <si>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</si>
  <si>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</si>
  <si>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</si>
  <si>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</si>
  <si>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</si>
  <si>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</si>
  <si>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</si>
  <si>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</si>
  <si>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</si>
  <si>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</si>
  <si>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</si>
  <si>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</si>
  <si>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</si>
  <si>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</si>
  <si>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</si>
  <si>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</si>
  <si>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</si>
  <si>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</si>
  <si>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</si>
  <si>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</si>
  <si>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</si>
  <si>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</si>
  <si>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</si>
  <si>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</si>
  <si>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</si>
  <si>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</si>
  <si>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</si>
  <si>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</si>
  <si>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</si>
  <si>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</si>
  <si>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</si>
  <si>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</si>
  <si>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</si>
  <si>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</si>
  <si>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</si>
  <si>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</si>
  <si>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</si>
  <si>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</si>
  <si>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</si>
  <si>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</si>
  <si>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</si>
  <si>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</si>
  <si>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</si>
  <si>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</si>
  <si>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</si>
  <si>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</si>
  <si>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</si>
  <si>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</si>
  <si>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</si>
  <si>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</si>
  <si>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</si>
  <si>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</si>
  <si>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</si>
  <si>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</si>
  <si>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</si>
  <si>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</si>
  <si>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</si>
  <si>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</si>
  <si>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</si>
  <si>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</si>
  <si>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</si>
  <si>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</si>
  <si>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</si>
  <si>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</si>
  <si>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</si>
  <si>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</si>
  <si>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</si>
  <si>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</si>
  <si>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</si>
  <si>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</si>
  <si>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</si>
  <si>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</si>
  <si>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</si>
  <si>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</si>
  <si>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</si>
  <si>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</si>
  <si>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</si>
  <si>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</si>
  <si>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</si>
  <si>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</si>
  <si>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</si>
  <si>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</si>
  <si>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</si>
  <si>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</si>
  <si>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</si>
  <si>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</si>
  <si>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</si>
  <si>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</si>
  <si>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</si>
  <si>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</si>
  <si>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</si>
  <si>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</si>
  <si>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</si>
  <si>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</si>
  <si>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</si>
  <si>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</si>
  <si>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</si>
  <si>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</si>
  <si>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</si>
  <si>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</si>
  <si>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</si>
  <si>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</si>
  <si>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</si>
  <si>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</si>
  <si>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</si>
  <si>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</si>
  <si>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</si>
  <si>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</si>
  <si>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</si>
  <si>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</si>
  <si>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</si>
  <si>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</si>
  <si>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</si>
  <si>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</si>
  <si>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</si>
  <si>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</si>
  <si>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</si>
  <si>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</si>
  <si>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</si>
  <si>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</si>
  <si>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</si>
  <si>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</si>
  <si>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</si>
  <si>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</si>
  <si>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</si>
  <si>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</si>
  <si>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</si>
  <si>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</si>
  <si>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</si>
  <si>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</si>
  <si>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</si>
  <si>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</si>
  <si>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</si>
  <si>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</si>
  <si>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</si>
  <si>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</si>
  <si>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</si>
  <si>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</si>
  <si>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</si>
  <si>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</si>
  <si>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</si>
  <si>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</si>
  <si>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</si>
  <si>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</si>
  <si>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</si>
  <si>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</si>
  <si>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</si>
  <si>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</si>
  <si>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</si>
  <si>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</si>
  <si>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</si>
  <si>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</si>
  <si>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</si>
  <si>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</si>
  <si>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</si>
  <si>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</si>
  <si>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</si>
  <si>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</si>
  <si>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</si>
  <si>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</si>
  <si>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</si>
  <si>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</si>
  <si>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</si>
  <si>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</si>
  <si>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</si>
  <si>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</si>
  <si>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</si>
  <si>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</si>
  <si>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</si>
  <si>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</si>
  <si>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</si>
  <si>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</si>
  <si>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</si>
  <si>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</si>
  <si>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</si>
  <si>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</si>
  <si>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</si>
  <si>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</si>
  <si>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</si>
  <si>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</si>
  <si>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</si>
  <si>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</si>
  <si>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</si>
  <si>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</si>
  <si>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</si>
  <si>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</si>
  <si>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</si>
  <si>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</si>
  <si>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</si>
  <si>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</si>
  <si>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</si>
  <si>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</si>
  <si>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</si>
  <si>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</si>
  <si>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</si>
  <si>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</si>
  <si>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</si>
  <si>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</si>
  <si>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</si>
  <si>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</si>
  <si>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</si>
  <si>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</si>
  <si>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</si>
  <si>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</si>
  <si>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</si>
  <si>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</si>
  <si>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</si>
  <si>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</si>
  <si>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</si>
  <si>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</si>
  <si>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</si>
  <si>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</si>
  <si>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</si>
  <si>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</si>
  <si>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</si>
  <si>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</si>
  <si>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</si>
  <si>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</si>
  <si>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</si>
  <si>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</si>
  <si>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</si>
  <si>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</si>
  <si>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</si>
  <si>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</si>
  <si>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</si>
  <si>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</si>
  <si>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</si>
  <si>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</si>
  <si>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</si>
  <si>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</si>
  <si>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</si>
  <si>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</si>
  <si>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</si>
  <si>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</si>
  <si>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</si>
  <si>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</si>
  <si>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</si>
  <si>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</si>
  <si>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</si>
  <si>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</si>
  <si>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</si>
  <si>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</si>
  <si>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</si>
  <si>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</si>
  <si>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</si>
  <si>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</si>
  <si>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</si>
  <si>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</si>
  <si>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</si>
  <si>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</si>
  <si>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</si>
  <si>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</si>
  <si>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</si>
  <si>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</si>
  <si>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</si>
  <si>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</si>
  <si>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</si>
  <si>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</si>
  <si>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</si>
  <si>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</si>
  <si>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</si>
  <si>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</si>
  <si>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</si>
  <si>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</si>
  <si>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</si>
  <si>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</si>
  <si>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</si>
  <si>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</si>
  <si>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</si>
  <si>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</si>
  <si>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</si>
  <si>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</si>
  <si>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</si>
  <si>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</si>
  <si>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</si>
  <si>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</si>
  <si>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</si>
  <si>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</si>
  <si>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</si>
  <si>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</si>
  <si>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</si>
  <si>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</si>
  <si>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</si>
  <si>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</si>
  <si>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</si>
  <si>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</si>
  <si>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</si>
  <si>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</si>
  <si>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</si>
  <si>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</si>
  <si>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</si>
  <si>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</si>
  <si>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</si>
  <si>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</si>
  <si>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</si>
  <si>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</si>
  <si>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</si>
  <si>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</si>
  <si>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</si>
  <si>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</si>
  <si>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</si>
  <si>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</si>
  <si>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</si>
  <si>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</si>
  <si>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</si>
  <si>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</si>
  <si>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</si>
  <si>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</si>
  <si>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</si>
  <si>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</si>
  <si>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</si>
  <si>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</si>
  <si>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</si>
  <si>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</si>
  <si>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</si>
  <si>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</si>
  <si>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</si>
  <si>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</si>
  <si>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</si>
  <si>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</si>
  <si>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</si>
  <si>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</si>
  <si>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</si>
  <si>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</si>
  <si>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</si>
  <si>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</si>
  <si>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</si>
  <si>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</si>
  <si>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</si>
  <si>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</si>
  <si>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</si>
  <si>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</si>
  <si>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</si>
  <si>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</si>
  <si>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</si>
  <si>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</si>
  <si>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</si>
  <si>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</si>
  <si>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</si>
  <si>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</si>
  <si>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</si>
  <si>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</si>
  <si>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</si>
  <si>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</si>
  <si>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</si>
  <si>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</si>
  <si>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</si>
  <si>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</si>
  <si>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</si>
  <si>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</si>
  <si>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</si>
  <si>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</si>
  <si>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</si>
  <si>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</si>
  <si>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</si>
  <si>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</si>
  <si>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</si>
  <si>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</si>
  <si>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</si>
  <si>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</si>
  <si>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</si>
  <si>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</si>
  <si>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</si>
  <si>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</si>
  <si>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</si>
  <si>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</si>
  <si>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</si>
  <si>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</si>
  <si>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</si>
  <si>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</si>
  <si>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</si>
  <si>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</si>
  <si>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</si>
  <si>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</si>
  <si>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</si>
  <si>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</si>
  <si>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</si>
  <si>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</si>
  <si>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</si>
  <si>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</si>
  <si>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</si>
  <si>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</si>
  <si>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</si>
  <si>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</si>
  <si>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</si>
  <si>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</si>
  <si>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</si>
  <si>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</si>
  <si>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</si>
  <si>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</si>
  <si>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</si>
  <si>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</si>
  <si>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</si>
  <si>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</si>
  <si>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</si>
  <si>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</si>
  <si>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</si>
  <si>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</si>
  <si>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</si>
  <si>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</si>
  <si>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</si>
  <si>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</si>
  <si>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</si>
  <si>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</si>
  <si>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</si>
  <si>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</si>
  <si>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</si>
  <si>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</si>
  <si>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</si>
  <si>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</si>
  <si>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</si>
  <si>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</si>
  <si>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</si>
  <si>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</si>
  <si>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</si>
  <si>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</si>
  <si>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</si>
  <si>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</si>
  <si>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</si>
  <si>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</si>
  <si>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</si>
  <si>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</si>
  <si>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</si>
  <si>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</si>
  <si>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</si>
  <si>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</si>
  <si>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</si>
  <si>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</si>
  <si>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</si>
  <si>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</si>
  <si>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</si>
  <si>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</si>
  <si>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</si>
  <si>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</si>
  <si>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</si>
  <si>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</si>
  <si>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</si>
  <si>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</si>
  <si>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</si>
  <si>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</si>
  <si>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</si>
  <si>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</si>
  <si>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</si>
  <si>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</si>
  <si>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</si>
  <si>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</si>
  <si>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</si>
  <si>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</si>
  <si>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</si>
  <si>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</si>
  <si>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</si>
  <si>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</si>
  <si>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</si>
  <si>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</si>
  <si>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</si>
  <si>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</si>
  <si>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</si>
  <si>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</si>
  <si>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</si>
  <si>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</si>
  <si>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</si>
  <si>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</si>
  <si>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</si>
  <si>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</si>
  <si>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</si>
  <si>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</si>
  <si>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</si>
  <si>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</si>
  <si>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</si>
  <si>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</si>
  <si>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</si>
  <si>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</si>
  <si>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</si>
  <si>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</si>
  <si>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</si>
  <si>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</si>
  <si>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</si>
  <si>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</si>
  <si>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</si>
  <si>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</si>
  <si>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</si>
  <si>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</si>
  <si>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</si>
  <si>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</si>
  <si>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</si>
  <si>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</si>
  <si>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</si>
  <si>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</si>
  <si>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</si>
  <si>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</si>
  <si>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</si>
  <si>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</si>
  <si>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</si>
  <si>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</si>
  <si>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</si>
  <si>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</si>
  <si>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</si>
  <si>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</si>
  <si>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</si>
  <si>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</si>
  <si>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</si>
  <si>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</si>
  <si>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</si>
  <si>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</si>
  <si>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</si>
  <si>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</si>
  <si>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</si>
  <si>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</si>
  <si>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</si>
  <si>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</si>
  <si>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</si>
  <si>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</si>
  <si>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</si>
  <si>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</si>
  <si>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</si>
  <si>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</si>
  <si>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</si>
  <si>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</si>
  <si>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</si>
  <si>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</si>
  <si>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</si>
  <si>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</si>
  <si>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</si>
  <si>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</si>
  <si>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</si>
  <si>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</si>
  <si>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</si>
  <si>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</si>
  <si>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</si>
  <si>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</si>
  <si>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</si>
  <si>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</si>
  <si>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</si>
  <si>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</si>
  <si>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</si>
  <si>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</si>
  <si>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</si>
  <si>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</si>
  <si>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</si>
  <si>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</si>
  <si>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</si>
  <si>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</si>
  <si>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</si>
  <si>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</si>
  <si>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</si>
  <si>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</si>
  <si>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</si>
  <si>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</si>
  <si>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</si>
  <si>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</si>
  <si>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</si>
  <si>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</si>
  <si>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</si>
  <si>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</si>
  <si>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</si>
  <si>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</si>
  <si>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</si>
  <si>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</si>
  <si>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</si>
  <si>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</si>
  <si>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</si>
  <si>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</si>
  <si>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</si>
  <si>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</si>
  <si>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</si>
  <si>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</si>
  <si>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</si>
  <si>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</si>
  <si>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</si>
  <si>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</si>
  <si>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</si>
  <si>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</si>
  <si>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</si>
  <si>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</si>
  <si>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</si>
  <si>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</si>
  <si>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</si>
  <si>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</si>
  <si>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</si>
  <si>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</si>
  <si>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</si>
  <si>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</si>
  <si>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</si>
  <si>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</si>
  <si>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</si>
  <si>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</si>
  <si>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</si>
  <si>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</si>
  <si>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</si>
  <si>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</si>
  <si>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</si>
  <si>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</si>
  <si>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</si>
  <si>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</si>
  <si>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</si>
  <si>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</si>
  <si>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</si>
  <si>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</si>
  <si>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</si>
  <si>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</si>
  <si>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</si>
  <si>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</si>
  <si>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</si>
  <si>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</si>
  <si>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</si>
  <si>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</si>
  <si>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</si>
  <si>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</si>
  <si>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</si>
  <si>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</si>
  <si>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</si>
  <si>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</si>
  <si>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</si>
  <si>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</si>
  <si>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</si>
  <si>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</si>
  <si>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</si>
  <si>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</si>
  <si>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</si>
  <si>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</si>
  <si>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</si>
  <si>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</si>
  <si>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</si>
  <si>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</si>
  <si>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</si>
  <si>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</si>
  <si>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</si>
  <si>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</si>
  <si>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</si>
  <si>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</si>
  <si>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</si>
  <si>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</si>
  <si>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</si>
  <si>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</si>
  <si>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</si>
  <si>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</si>
  <si>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</si>
  <si>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</si>
  <si>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</si>
  <si>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</si>
  <si>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</si>
  <si>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</si>
  <si>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</si>
  <si>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</si>
  <si>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</si>
  <si>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</si>
  <si>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</si>
  <si>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</si>
  <si>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</si>
  <si>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</si>
  <si>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</si>
  <si>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</si>
  <si>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</si>
  <si>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</si>
  <si>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</si>
  <si>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</si>
  <si>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</si>
  <si>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</si>
  <si>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</si>
  <si>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</si>
  <si>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</si>
  <si>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</si>
  <si>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</si>
  <si>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</si>
  <si>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</si>
  <si>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</si>
  <si>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</si>
  <si>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</si>
  <si>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</si>
  <si>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</si>
  <si>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</si>
  <si>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</si>
  <si>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</si>
  <si>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</si>
  <si>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</si>
  <si>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</si>
  <si>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</si>
  <si>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</si>
  <si>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</si>
  <si>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</si>
  <si>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</si>
  <si>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</si>
  <si>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</si>
  <si>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</si>
  <si>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</si>
  <si>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</si>
  <si>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</si>
  <si>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</si>
  <si>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</si>
  <si>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</si>
  <si>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</si>
  <si>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</si>
  <si>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</si>
  <si>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</si>
  <si>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</si>
  <si>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</si>
  <si>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</si>
  <si>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</si>
  <si>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</si>
  <si>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</si>
  <si>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</si>
  <si>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</si>
  <si>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</si>
  <si>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</si>
  <si>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</si>
  <si>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</si>
  <si>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</si>
  <si>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</si>
  <si>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</si>
  <si>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</si>
  <si>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</si>
  <si>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</si>
  <si>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</si>
  <si>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</si>
  <si>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</si>
  <si>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</si>
  <si>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</si>
  <si>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</si>
  <si>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</si>
  <si>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</si>
  <si>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</si>
  <si>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</si>
  <si>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</si>
  <si>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</si>
  <si>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</si>
  <si>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</si>
  <si>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</si>
  <si>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</si>
  <si>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</si>
  <si>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</si>
  <si>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</si>
  <si>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</si>
  <si>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</si>
  <si>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</si>
  <si>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</si>
  <si>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</si>
  <si>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</si>
  <si>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</si>
  <si>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</si>
  <si>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</si>
  <si>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</si>
  <si>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</si>
  <si>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</si>
  <si>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</si>
  <si>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</si>
  <si>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</si>
  <si>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</si>
  <si>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</si>
  <si>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</si>
  <si>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</si>
  <si>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</si>
  <si>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</si>
  <si>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</si>
  <si>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</si>
  <si>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</si>
  <si>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</si>
  <si>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</si>
  <si>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</si>
  <si>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</si>
  <si>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</si>
  <si>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</si>
  <si>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</si>
  <si>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</si>
  <si>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</si>
  <si>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</si>
  <si>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</si>
  <si>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</si>
  <si>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</si>
  <si>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</si>
  <si>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</si>
  <si>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</si>
  <si>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</si>
  <si>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</si>
  <si>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</si>
  <si>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</si>
  <si>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</si>
  <si>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</si>
  <si>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</si>
  <si>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</si>
  <si>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</si>
  <si>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</si>
  <si>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</si>
  <si>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</si>
  <si>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</si>
  <si>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</si>
  <si>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</si>
  <si>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</si>
  <si>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</si>
  <si>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</si>
  <si>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</si>
  <si>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</si>
  <si>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</si>
  <si>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</si>
  <si>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</si>
  <si>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</si>
  <si>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</si>
  <si>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</si>
  <si>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</si>
  <si>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</si>
  <si>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</si>
  <si>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</si>
  <si>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</si>
  <si>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</si>
  <si>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</si>
  <si>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</si>
  <si>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</si>
  <si>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</si>
  <si>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</si>
  <si>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</si>
  <si>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</si>
  <si>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</si>
  <si>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</si>
  <si>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</si>
  <si>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</si>
  <si>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</si>
  <si>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</si>
  <si>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</si>
  <si>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</si>
  <si>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</si>
  <si>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</si>
  <si>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</si>
  <si>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</si>
  <si>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</si>
  <si>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</si>
  <si>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</si>
  <si>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</si>
  <si>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</si>
  <si>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</si>
  <si>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</si>
  <si>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</si>
  <si>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</si>
  <si>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</si>
  <si>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</si>
  <si>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</si>
  <si>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</si>
  <si>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</si>
  <si>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</si>
  <si>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</si>
  <si>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</si>
  <si>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</si>
  <si>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</si>
  <si>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</si>
  <si>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</si>
  <si>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</si>
  <si>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</si>
  <si>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</si>
  <si>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</si>
  <si>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</si>
  <si>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</si>
  <si>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</si>
  <si>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</si>
  <si>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</si>
  <si>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</si>
  <si>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</si>
  <si>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</si>
  <si>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</si>
  <si>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</si>
  <si>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</si>
  <si>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</si>
  <si>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</si>
  <si>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</si>
  <si>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</si>
  <si>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</si>
  <si>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</si>
  <si>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</si>
  <si>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</si>
  <si>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</si>
  <si>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</si>
  <si>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</si>
  <si>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</si>
  <si>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</si>
  <si>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</si>
  <si>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</si>
  <si>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</si>
  <si>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</si>
  <si>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</si>
  <si>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</si>
  <si>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</si>
  <si>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</si>
  <si>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</si>
  <si>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</si>
  <si>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</si>
  <si>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</si>
  <si>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</si>
  <si>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</si>
  <si>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</si>
  <si>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</si>
  <si>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</si>
  <si>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</si>
  <si>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</si>
  <si>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</si>
  <si>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</si>
  <si>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</si>
  <si>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</si>
  <si>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</si>
  <si>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</si>
  <si>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</si>
  <si>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</si>
  <si>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</si>
  <si>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</si>
  <si>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</si>
  <si>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</si>
  <si>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</si>
  <si>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</si>
  <si>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</si>
  <si>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</si>
  <si>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</si>
  <si>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</si>
  <si>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</si>
  <si>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</si>
  <si>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</si>
  <si>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</si>
  <si>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</si>
  <si>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</si>
  <si>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</si>
  <si>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</si>
  <si>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</si>
  <si>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</si>
  <si>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</si>
  <si>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</si>
  <si>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</si>
  <si>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</si>
  <si>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</si>
  <si>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</si>
  <si>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</si>
  <si>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</si>
  <si>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</si>
  <si>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</si>
  <si>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</si>
  <si>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</si>
  <si>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</si>
  <si>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</si>
  <si>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</si>
  <si>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</si>
  <si>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</si>
  <si>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</si>
  <si>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</si>
  <si>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</si>
  <si>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</si>
  <si>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</si>
  <si>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</si>
  <si>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</si>
  <si>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</si>
  <si>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</si>
  <si>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</si>
  <si>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</si>
  <si>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</si>
  <si>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</si>
  <si>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</si>
  <si>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</si>
  <si>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</si>
  <si>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</si>
  <si>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</si>
  <si>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</si>
  <si>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</si>
  <si>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</si>
  <si>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</si>
  <si>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</si>
  <si>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</si>
  <si>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</si>
  <si>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</si>
  <si>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</si>
  <si>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</si>
  <si>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</si>
  <si>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</si>
  <si>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</si>
  <si>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</si>
  <si>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</si>
  <si>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</si>
  <si>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</si>
  <si>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</si>
  <si>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</si>
  <si>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</si>
  <si>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</si>
  <si>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</si>
  <si>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</si>
  <si>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</si>
  <si>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</si>
  <si>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</si>
  <si>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</si>
  <si>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</si>
  <si>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</si>
  <si>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</si>
  <si>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</si>
  <si>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</si>
  <si>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</si>
  <si>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</si>
  <si>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</si>
  <si>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</si>
  <si>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</si>
  <si>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</si>
  <si>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</si>
  <si>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</si>
  <si>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</si>
  <si>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</si>
  <si>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</si>
  <si>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</si>
  <si>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</si>
  <si>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</si>
  <si>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</si>
  <si>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</si>
  <si>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</si>
  <si>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</si>
  <si>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</si>
  <si>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</si>
  <si>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</si>
  <si>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</si>
  <si>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</si>
  <si>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</si>
  <si>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</si>
  <si>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</si>
  <si>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</si>
  <si>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</si>
  <si>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</si>
  <si>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</si>
  <si>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</si>
  <si>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</si>
  <si>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</si>
  <si>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</si>
  <si>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</si>
  <si>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</si>
  <si>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</si>
  <si>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</si>
  <si>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</si>
  <si>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</si>
  <si>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</si>
  <si>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</si>
  <si>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</si>
  <si>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</si>
  <si>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</si>
  <si>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</si>
  <si>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</si>
  <si>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</si>
  <si>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</si>
  <si>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</si>
  <si>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</si>
  <si>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</si>
  <si>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</si>
  <si>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</si>
  <si>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</si>
  <si>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</si>
  <si>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</si>
  <si>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</si>
  <si>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</si>
  <si>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</si>
  <si>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</si>
  <si>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</si>
  <si>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</si>
  <si>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</si>
  <si>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</si>
  <si>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</si>
  <si>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</si>
  <si>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</si>
  <si>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</si>
  <si>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</si>
  <si>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</si>
  <si>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</si>
  <si>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</si>
  <si>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</si>
  <si>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</si>
  <si>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</si>
  <si>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</si>
  <si>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</si>
  <si>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</si>
  <si>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</si>
  <si>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</si>
  <si>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</si>
  <si>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</si>
  <si>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</si>
  <si>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</si>
  <si>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</si>
  <si>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</si>
  <si>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</si>
  <si>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</si>
  <si>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</si>
  <si>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</si>
  <si>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</si>
  <si>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</si>
  <si>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</si>
  <si>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</si>
  <si>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</si>
  <si>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</si>
  <si>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</si>
  <si>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</si>
  <si>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</si>
  <si>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</si>
  <si>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</si>
  <si>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</si>
  <si>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</si>
  <si>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</si>
  <si>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</si>
  <si>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</si>
  <si>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</si>
  <si>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</si>
  <si>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</si>
  <si>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</si>
  <si>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</si>
  <si>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</si>
  <si>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</si>
  <si>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</si>
  <si>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</si>
  <si>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</si>
  <si>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</si>
  <si>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</si>
  <si>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</si>
  <si>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</si>
  <si>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</si>
  <si>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</si>
  <si>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</si>
  <si>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</si>
  <si>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</si>
  <si>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</si>
  <si>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</si>
  <si>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</si>
  <si>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</si>
  <si>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</si>
  <si>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</si>
  <si>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</si>
  <si>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</si>
  <si>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</si>
  <si>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</si>
  <si>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</si>
  <si>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</si>
  <si>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</si>
  <si>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</si>
  <si>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</si>
  <si>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</si>
  <si>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</si>
  <si>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</si>
  <si>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</si>
  <si>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</si>
  <si>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</si>
  <si>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</si>
  <si>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</si>
  <si>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</si>
  <si>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</si>
  <si>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</si>
  <si>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</si>
  <si>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</si>
  <si>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</si>
  <si>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</si>
  <si>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</si>
  <si>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</si>
  <si>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</si>
  <si>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</si>
  <si>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</si>
  <si>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</si>
  <si>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</si>
  <si>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</si>
  <si>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</si>
  <si>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</si>
  <si>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</si>
  <si>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</si>
  <si>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</si>
  <si>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</si>
  <si>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</si>
  <si>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</si>
  <si>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</si>
  <si>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</si>
  <si>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</si>
  <si>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</si>
  <si>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</si>
  <si>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</si>
  <si>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</si>
  <si>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</si>
  <si>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</si>
  <si>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</si>
  <si>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</si>
  <si>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</si>
  <si>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</si>
  <si>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</si>
  <si>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</si>
  <si>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</si>
  <si>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</si>
  <si>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</si>
  <si>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</si>
  <si>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</si>
  <si>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</si>
  <si>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</si>
  <si>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</si>
  <si>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</si>
  <si>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</si>
  <si>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</si>
  <si>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</si>
  <si>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</si>
  <si>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</si>
  <si>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</si>
  <si>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</si>
  <si>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</si>
  <si>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</si>
  <si>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</si>
  <si>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</si>
  <si>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</si>
  <si>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</si>
  <si>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</si>
  <si>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</si>
  <si>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</si>
  <si>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</si>
  <si>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</si>
  <si>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</si>
  <si>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</si>
  <si>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</si>
  <si>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</si>
  <si>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</si>
  <si>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</si>
  <si>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</si>
  <si>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</si>
  <si>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</si>
  <si>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</si>
  <si>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</si>
  <si>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</si>
  <si>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</si>
  <si>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</si>
  <si>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</si>
  <si>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</si>
  <si>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</si>
  <si>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</si>
  <si>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</si>
  <si>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</si>
  <si>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</si>
  <si>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</si>
  <si>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</si>
  <si>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</si>
  <si>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</si>
  <si>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</si>
  <si>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</si>
  <si>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</si>
  <si>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</si>
  <si>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</si>
  <si>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</si>
  <si>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</si>
  <si>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</si>
  <si>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</si>
  <si>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</si>
  <si>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</si>
  <si>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</si>
  <si>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</si>
  <si>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</si>
  <si>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</si>
  <si>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</si>
  <si>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</si>
  <si>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</si>
  <si>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</si>
  <si>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</si>
  <si>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</si>
  <si>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</si>
  <si>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</si>
  <si>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</si>
  <si>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</si>
  <si>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</si>
  <si>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</si>
  <si>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</si>
  <si>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</si>
  <si>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</si>
  <si>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</si>
  <si>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</si>
  <si>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</si>
  <si>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</si>
  <si>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</si>
  <si>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</si>
  <si>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</si>
  <si>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</si>
  <si>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</si>
  <si>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</si>
  <si>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</si>
  <si>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</si>
  <si>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</si>
  <si>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</si>
  <si>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</si>
  <si>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</si>
  <si>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</si>
  <si>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</si>
  <si>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</si>
  <si>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</si>
  <si>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</si>
  <si>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</si>
  <si>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</si>
  <si>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</si>
  <si>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</si>
  <si>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</si>
  <si>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</si>
  <si>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</si>
  <si>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</si>
  <si>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</si>
  <si>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</si>
  <si>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</si>
  <si>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</si>
  <si>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</si>
  <si>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</si>
  <si>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</si>
  <si>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</si>
  <si>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</si>
  <si>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</si>
  <si>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</si>
  <si>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</si>
  <si>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</si>
  <si>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</si>
  <si>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</si>
  <si>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</si>
  <si>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</si>
  <si>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</si>
  <si>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</si>
  <si>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</si>
  <si>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</si>
  <si>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</si>
  <si>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</si>
  <si>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</si>
  <si>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</si>
  <si>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</si>
  <si>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</si>
  <si>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</si>
  <si>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</si>
  <si>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</si>
  <si>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</si>
  <si>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</si>
  <si>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</si>
  <si>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</si>
  <si>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</si>
  <si>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</si>
  <si>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</si>
  <si>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</si>
  <si>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</si>
  <si>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</si>
  <si>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</si>
  <si>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</si>
  <si>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</si>
  <si>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</si>
  <si>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</si>
  <si>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</si>
  <si>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</si>
  <si>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</si>
  <si>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</si>
  <si>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</si>
  <si>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</si>
  <si>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</si>
  <si>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</si>
  <si>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</si>
  <si>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</si>
  <si>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</si>
  <si>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</si>
  <si>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</si>
  <si>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</si>
  <si>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</si>
  <si>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</si>
  <si>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</si>
  <si>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</si>
  <si>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</si>
  <si>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</si>
  <si>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</si>
  <si>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</si>
  <si>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</si>
  <si>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</si>
  <si>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</si>
  <si>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</si>
  <si>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</si>
  <si>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</si>
  <si>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</si>
  <si>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</si>
  <si>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</si>
  <si>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</si>
  <si>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</si>
  <si>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</si>
  <si>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</si>
  <si>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</si>
  <si>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</si>
  <si>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</si>
  <si>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</si>
  <si>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</si>
  <si>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</si>
  <si>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</si>
  <si>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</si>
  <si>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</si>
  <si>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</si>
  <si>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</si>
  <si>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</si>
  <si>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</si>
  <si>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</si>
  <si>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</si>
  <si>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</si>
  <si>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</si>
  <si>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</si>
  <si>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</si>
  <si>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</si>
  <si>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</si>
  <si>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</si>
  <si>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</si>
  <si>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</si>
  <si>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</si>
  <si>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</si>
  <si>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</si>
  <si>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</si>
  <si>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</si>
  <si>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</si>
  <si>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</si>
  <si>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</si>
  <si>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</si>
  <si>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</si>
  <si>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</si>
  <si>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</si>
  <si>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</si>
  <si>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</si>
  <si>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</si>
  <si>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</si>
  <si>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</si>
  <si>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</si>
  <si>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</si>
  <si>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</si>
  <si>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</si>
  <si>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</si>
  <si>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</si>
  <si>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</si>
  <si>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</si>
  <si>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</si>
  <si>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</si>
  <si>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</si>
  <si>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</si>
  <si>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</si>
  <si>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</si>
  <si>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</si>
  <si>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</si>
  <si>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</si>
  <si>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</si>
  <si>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</si>
  <si>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</si>
  <si>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</si>
  <si>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</si>
  <si>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</si>
  <si>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</si>
  <si>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</si>
  <si>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</si>
  <si>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</si>
  <si>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</si>
  <si>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</si>
  <si>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</si>
  <si>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</si>
  <si>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</si>
  <si>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</si>
  <si>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</si>
  <si>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</si>
  <si>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</si>
  <si>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</si>
  <si>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</si>
  <si>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</si>
  <si>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</si>
  <si>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</si>
  <si>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</si>
  <si>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</si>
  <si>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</si>
  <si>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</si>
  <si>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</si>
  <si>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</si>
  <si>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</si>
  <si>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</si>
  <si>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</si>
  <si>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</si>
  <si>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</si>
  <si>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</si>
  <si>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</si>
  <si>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</si>
  <si>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</si>
  <si>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</si>
  <si>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</si>
  <si>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</si>
  <si>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</si>
  <si>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</si>
  <si>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</si>
  <si>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</si>
  <si>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</si>
  <si>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</si>
  <si>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</si>
  <si>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</si>
  <si>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</si>
  <si>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</si>
  <si>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</si>
  <si>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</si>
  <si>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</si>
  <si>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</si>
  <si>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</si>
  <si>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</si>
  <si>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</si>
  <si>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</si>
  <si>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</si>
  <si>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</si>
  <si>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</si>
  <si>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</si>
  <si>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</si>
  <si>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</si>
  <si>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</si>
  <si>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</si>
  <si>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</si>
  <si>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</si>
  <si>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</si>
  <si>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</si>
  <si>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</si>
  <si>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</si>
  <si>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</si>
  <si>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</si>
  <si>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</si>
  <si>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</si>
  <si>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</si>
  <si>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</si>
  <si>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</si>
  <si>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</si>
  <si>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</si>
  <si>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</si>
  <si>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</si>
  <si>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</si>
  <si>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</si>
  <si>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</si>
  <si>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</si>
  <si>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</si>
  <si>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</si>
  <si>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</si>
  <si>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</si>
  <si>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</si>
  <si>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</si>
  <si>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</si>
  <si>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</si>
  <si>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</si>
  <si>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</si>
  <si>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</si>
  <si>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</si>
  <si>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</si>
  <si>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</si>
  <si>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</si>
  <si>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</si>
  <si>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</si>
  <si>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</si>
  <si>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</si>
  <si>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</si>
  <si>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</si>
  <si>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</si>
  <si>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</si>
  <si>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</si>
  <si>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</si>
  <si>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</si>
  <si>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</si>
  <si>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</si>
  <si>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</si>
  <si>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</si>
  <si>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</si>
  <si>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</si>
  <si>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</si>
  <si>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</si>
  <si>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</si>
  <si>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</si>
  <si>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</si>
  <si>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</si>
  <si>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</si>
  <si>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</si>
  <si>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</si>
  <si>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</si>
  <si>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</si>
  <si>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</si>
  <si>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</si>
  <si>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</si>
  <si>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</si>
  <si>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</si>
  <si>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</si>
  <si>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</si>
  <si>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</si>
  <si>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</si>
  <si>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</si>
  <si>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</si>
  <si>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</si>
  <si>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</si>
  <si>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</si>
  <si>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</si>
  <si>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</si>
  <si>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</si>
  <si>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</si>
  <si>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</si>
  <si>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</si>
  <si>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</si>
  <si>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</si>
  <si>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</si>
  <si>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</si>
  <si>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</si>
  <si>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</si>
  <si>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</si>
  <si>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</si>
  <si>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</si>
  <si>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</si>
  <si>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</si>
  <si>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</si>
  <si>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</si>
  <si>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</si>
  <si>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</si>
  <si>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</si>
  <si>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</si>
  <si>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</si>
  <si>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</si>
  <si>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</si>
  <si>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</si>
  <si>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</si>
  <si>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</si>
  <si>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</si>
  <si>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</si>
  <si>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</si>
  <si>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</si>
  <si>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</si>
  <si>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</si>
  <si>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</si>
  <si>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</si>
  <si>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</si>
  <si>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</si>
  <si>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</si>
  <si>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</si>
  <si>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</si>
  <si>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</si>
  <si>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</si>
  <si>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</si>
  <si>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</si>
  <si>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</si>
  <si>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</si>
  <si>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</si>
  <si>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</si>
  <si>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</si>
  <si>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</si>
  <si>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</si>
  <si>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</si>
  <si>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</si>
  <si>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</si>
  <si>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</si>
  <si>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</si>
  <si>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</si>
  <si>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</si>
  <si>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</si>
  <si>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</si>
  <si>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</si>
  <si>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</si>
  <si>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</si>
  <si>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</si>
  <si>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</si>
  <si>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</si>
  <si>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</si>
  <si>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</si>
  <si>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</si>
  <si>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</si>
  <si>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</si>
  <si>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</si>
  <si>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</si>
  <si>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</si>
  <si>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</si>
  <si>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</si>
  <si>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</si>
  <si>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</si>
  <si>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</si>
  <si>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</si>
  <si>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</si>
  <si>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</si>
  <si>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</si>
  <si>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</si>
  <si>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</si>
  <si>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</si>
  <si>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</si>
  <si>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</si>
  <si>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</si>
  <si>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</si>
  <si>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</si>
  <si>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</si>
  <si>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</si>
  <si>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</si>
  <si>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</si>
  <si>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</si>
  <si>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</si>
  <si>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</si>
  <si>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</si>
  <si>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</si>
  <si>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</si>
  <si>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</si>
  <si>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</si>
  <si>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</si>
  <si>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</si>
  <si>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</si>
  <si>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</si>
  <si>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</si>
  <si>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</si>
  <si>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</si>
  <si>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</si>
  <si>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</si>
  <si>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</si>
  <si>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</si>
  <si>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</si>
  <si>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</si>
  <si>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</si>
  <si>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</si>
  <si>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</si>
  <si>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</si>
  <si>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</si>
  <si>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</si>
  <si>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</si>
  <si>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</si>
  <si>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</si>
  <si>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</si>
  <si>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</si>
  <si>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</si>
  <si>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</si>
  <si>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</si>
  <si>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</si>
  <si>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</si>
  <si>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</si>
  <si>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</si>
  <si>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</si>
  <si>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</si>
  <si>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</si>
  <si>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</si>
  <si>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</si>
  <si>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</si>
  <si>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</si>
  <si>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</si>
  <si>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</si>
  <si>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</si>
  <si>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</si>
  <si>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</si>
  <si>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</si>
  <si>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</si>
  <si>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</si>
  <si>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</si>
  <si>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</si>
  <si>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</si>
  <si>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</si>
  <si>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</si>
  <si>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</si>
  <si>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</si>
  <si>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</si>
  <si>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</si>
  <si>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</si>
  <si>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</si>
  <si>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</si>
  <si>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</si>
  <si>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</si>
  <si>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</si>
  <si>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</si>
  <si>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</si>
  <si>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</si>
  <si>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</si>
  <si>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</si>
  <si>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</si>
  <si>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</si>
  <si>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</si>
  <si>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</si>
  <si>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</si>
  <si>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</si>
  <si>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</si>
  <si>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</si>
  <si>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</si>
  <si>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</si>
  <si>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</si>
  <si>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</si>
  <si>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</si>
  <si>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</si>
  <si>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</si>
  <si>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</si>
  <si>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</si>
  <si>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</si>
  <si>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</si>
  <si>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</si>
  <si>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</si>
  <si>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</si>
  <si>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</si>
  <si>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</si>
  <si>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</si>
  <si>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</si>
  <si>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</si>
  <si>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</si>
  <si>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</si>
  <si>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</si>
  <si>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</si>
  <si>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</si>
  <si>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</si>
  <si>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</si>
  <si>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</si>
  <si>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</si>
  <si>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</si>
  <si>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</si>
  <si>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</si>
  <si>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</si>
  <si>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</si>
  <si>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</si>
  <si>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</si>
  <si>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</si>
  <si>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</si>
  <si>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</si>
  <si>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</si>
  <si>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</si>
  <si>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</si>
  <si>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</si>
  <si>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</si>
  <si>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</si>
  <si>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</si>
  <si>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</si>
  <si>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</si>
  <si>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</si>
  <si>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</si>
  <si>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</si>
  <si>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</si>
  <si>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</si>
  <si>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</si>
  <si>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</si>
  <si>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</si>
  <si>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</si>
  <si>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</si>
  <si>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</si>
  <si>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</si>
  <si>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</si>
  <si>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</si>
  <si>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</si>
  <si>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</si>
  <si>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</si>
  <si>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</si>
  <si>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</si>
  <si>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</si>
  <si>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</si>
  <si>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</si>
  <si>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</si>
  <si>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</si>
  <si>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</si>
  <si>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</si>
  <si>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</si>
  <si>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</si>
  <si>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</si>
  <si>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</si>
  <si>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</si>
  <si>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</si>
  <si>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</si>
  <si>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</si>
  <si>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</si>
  <si>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</si>
  <si>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</si>
  <si>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</si>
  <si>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</si>
  <si>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</si>
  <si>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</si>
  <si>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</si>
  <si>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</si>
  <si>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</si>
  <si>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</si>
  <si>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</si>
  <si>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</si>
  <si>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</si>
  <si>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</si>
  <si>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</si>
  <si>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</si>
  <si>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</si>
  <si>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</si>
  <si>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</si>
  <si>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</si>
  <si>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</si>
  <si>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</si>
  <si>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</si>
  <si>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</si>
  <si>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</si>
  <si>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</si>
  <si>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</si>
  <si>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</si>
  <si>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</si>
  <si>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</si>
  <si>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</si>
  <si>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</si>
  <si>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</si>
  <si>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</si>
  <si>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</si>
  <si>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</si>
  <si>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</si>
  <si>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</si>
  <si>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</si>
  <si>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</si>
  <si>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</si>
  <si>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</si>
  <si>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</si>
  <si>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</si>
  <si>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</si>
  <si>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</si>
  <si>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</si>
  <si>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</si>
  <si>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</si>
  <si>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</si>
  <si>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</si>
  <si>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</si>
  <si>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</si>
  <si>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</si>
  <si>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</si>
  <si>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</si>
  <si>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</si>
  <si>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</si>
  <si>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</si>
  <si>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</si>
  <si>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</si>
  <si>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</si>
  <si>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</si>
  <si>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</si>
  <si>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</si>
  <si>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</si>
  <si>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</si>
  <si>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</si>
  <si>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</si>
  <si>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</si>
  <si>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</si>
  <si>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</si>
  <si>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</si>
  <si>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</si>
  <si>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</si>
  <si>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</si>
  <si>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</si>
  <si>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</si>
  <si>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</si>
  <si>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</si>
  <si>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</si>
  <si>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</si>
  <si>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</si>
  <si>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</si>
  <si>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</si>
  <si>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</si>
  <si>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</si>
  <si>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</si>
  <si>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</si>
  <si>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</si>
  <si>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</si>
  <si>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</si>
  <si>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</si>
  <si>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</si>
  <si>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</si>
  <si>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</si>
  <si>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</si>
  <si>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</si>
  <si>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</si>
  <si>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</si>
  <si>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</si>
  <si>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</si>
  <si>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</si>
  <si>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</si>
  <si>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</si>
  <si>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</si>
  <si>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</si>
  <si>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</si>
  <si>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</si>
  <si>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</si>
  <si>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</si>
  <si>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</si>
  <si>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</si>
  <si>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</si>
  <si>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</si>
  <si>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</si>
  <si>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</si>
  <si>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</si>
  <si>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</si>
  <si>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</si>
  <si>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</si>
  <si>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</si>
  <si>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</si>
  <si>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</si>
  <si>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</si>
  <si>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</si>
  <si>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</si>
  <si>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</si>
  <si>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</si>
  <si>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</si>
  <si>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</si>
  <si>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</si>
  <si>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</si>
  <si>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</si>
  <si>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</si>
  <si>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</si>
  <si>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</si>
  <si>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</si>
  <si>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</si>
  <si>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</si>
  <si>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</si>
  <si>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</si>
  <si>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</si>
  <si>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</si>
  <si>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</si>
  <si>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</si>
  <si>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</si>
  <si>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</si>
  <si>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</si>
  <si>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</si>
  <si>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</si>
  <si>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</si>
  <si>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</si>
  <si>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</si>
  <si>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</si>
  <si>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</si>
  <si>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</si>
  <si>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</si>
  <si>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</si>
  <si>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</si>
  <si>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</si>
  <si>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</si>
  <si>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</si>
  <si>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</si>
  <si>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</si>
  <si>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</si>
  <si>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</si>
  <si>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</si>
  <si>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</si>
  <si>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</si>
  <si>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</si>
  <si>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</si>
  <si>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</si>
  <si>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</si>
  <si>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</si>
  <si>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</si>
  <si>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</si>
  <si>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</si>
  <si>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</si>
  <si>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</si>
  <si>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</si>
  <si>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</si>
  <si>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</si>
  <si>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</si>
  <si>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</si>
  <si>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</si>
  <si>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</si>
  <si>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</si>
  <si>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</si>
  <si>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</si>
  <si>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</si>
  <si>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</si>
  <si>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</si>
  <si>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</si>
  <si>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</si>
  <si>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</si>
  <si>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</si>
  <si>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</si>
  <si>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</si>
  <si>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</si>
  <si>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</si>
  <si>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</si>
  <si>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</si>
  <si>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</si>
  <si>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</si>
  <si>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</si>
  <si>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</si>
  <si>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</si>
  <si>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</si>
  <si>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</si>
  <si>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</si>
  <si>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</si>
  <si>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</si>
  <si>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</si>
  <si>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</si>
  <si>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</si>
  <si>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</si>
  <si>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</si>
  <si>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</si>
  <si>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</si>
  <si>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</si>
  <si>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</si>
  <si>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</si>
  <si>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</si>
  <si>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</si>
  <si>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</si>
  <si>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</si>
  <si>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</si>
  <si>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</si>
  <si>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</si>
  <si>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</si>
  <si>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</si>
  <si>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</si>
  <si>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</si>
  <si>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</si>
  <si>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</si>
  <si>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</si>
  <si>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</si>
  <si>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</si>
  <si>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</si>
  <si>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</si>
  <si>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</si>
  <si>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</si>
  <si>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</si>
  <si>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</si>
  <si>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</si>
  <si>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</si>
  <si>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</si>
  <si>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</si>
  <si>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</si>
  <si>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</si>
  <si>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</si>
  <si>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</si>
  <si>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</si>
  <si>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</si>
  <si>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</si>
  <si>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</si>
  <si>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</si>
  <si>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</si>
  <si>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</si>
  <si>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</si>
  <si>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</si>
  <si>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</si>
  <si>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</si>
  <si>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</si>
  <si>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</si>
  <si>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</si>
  <si>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</si>
  <si>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</si>
  <si>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</si>
  <si>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</si>
  <si>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</si>
  <si>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</si>
  <si>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</si>
  <si>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</si>
  <si>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</si>
  <si>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</si>
  <si>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</si>
  <si>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</si>
  <si>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</si>
  <si>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</si>
  <si>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</si>
  <si>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</si>
  <si>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</si>
  <si>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</si>
  <si>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</si>
  <si>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</si>
  <si>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</si>
  <si>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</si>
  <si>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</si>
  <si>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</si>
  <si>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</si>
  <si>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</si>
  <si>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</si>
  <si>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</si>
  <si>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</si>
  <si>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</si>
  <si>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</si>
  <si>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</si>
  <si>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</si>
  <si>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</si>
  <si>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</si>
  <si>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</si>
  <si>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</si>
  <si>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</si>
  <si>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</si>
  <si>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</si>
  <si>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</si>
  <si>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</si>
  <si>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</si>
  <si>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</si>
  <si>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</si>
  <si>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</si>
  <si>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</si>
  <si>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</si>
  <si>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</si>
  <si>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</si>
  <si>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</si>
  <si>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</si>
  <si>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</si>
  <si>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</si>
  <si>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</si>
  <si>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</si>
  <si>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</si>
  <si>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</si>
  <si>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</si>
  <si>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</si>
  <si>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</si>
  <si>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</si>
  <si>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</si>
  <si>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</si>
  <si>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</si>
  <si>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</si>
  <si>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</si>
  <si>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</si>
  <si>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</si>
  <si>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</si>
  <si>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</si>
  <si>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</si>
  <si>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</si>
  <si>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</si>
  <si>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</si>
  <si>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</si>
  <si>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</si>
  <si>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</si>
  <si>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</si>
  <si>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</si>
  <si>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</si>
  <si>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</si>
  <si>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</si>
  <si>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</si>
  <si>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</si>
  <si>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</si>
  <si>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</si>
  <si>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</si>
  <si>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</si>
  <si>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</si>
  <si>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</si>
  <si>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</si>
  <si>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</si>
  <si>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</si>
  <si>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</si>
  <si>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</si>
  <si>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</si>
  <si>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</si>
  <si>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</si>
  <si>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</si>
  <si>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</si>
  <si>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</si>
  <si>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</si>
  <si>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</si>
  <si>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</si>
  <si>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</si>
  <si>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</si>
  <si>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</si>
  <si>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</si>
  <si>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</si>
  <si>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</si>
  <si>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</si>
  <si>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</si>
  <si>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</si>
  <si>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</si>
  <si>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</si>
  <si>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</si>
  <si>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</si>
  <si>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</si>
  <si>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</si>
  <si>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</si>
  <si>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</si>
  <si>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</si>
  <si>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</si>
  <si>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</si>
  <si>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</si>
  <si>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</si>
  <si>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</si>
  <si>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</si>
  <si>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</si>
  <si>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</si>
  <si>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</si>
  <si>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</si>
  <si>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</si>
  <si>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</si>
  <si>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</si>
  <si>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</si>
  <si>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</si>
  <si>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</si>
  <si>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</si>
  <si>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</si>
  <si>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</si>
  <si>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</si>
  <si>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</si>
  <si>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</si>
  <si>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</si>
  <si>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</si>
  <si>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</si>
  <si>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</si>
  <si>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</si>
  <si>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</si>
  <si>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</si>
  <si>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</si>
  <si>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</si>
  <si>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</si>
  <si>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</si>
  <si>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</si>
  <si>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</si>
  <si>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</si>
  <si>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</si>
  <si>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</si>
  <si>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</si>
  <si>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</si>
  <si>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</si>
  <si>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</si>
  <si>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</si>
  <si>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</si>
  <si>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</si>
  <si>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</si>
  <si>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</si>
  <si>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</si>
  <si>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</si>
  <si>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</si>
  <si>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</si>
  <si>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</si>
  <si>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</si>
  <si>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</si>
  <si>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</si>
  <si>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</si>
  <si>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</si>
  <si>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</si>
  <si>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</si>
  <si>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</si>
  <si>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</si>
  <si>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</si>
  <si>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</si>
  <si>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</si>
  <si>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</si>
  <si>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</si>
  <si>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</si>
  <si>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</si>
  <si>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</si>
  <si>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</si>
  <si>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</si>
  <si>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</si>
  <si>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</si>
  <si>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</si>
  <si>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</si>
  <si>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</si>
  <si>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</si>
  <si>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</si>
  <si>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</si>
  <si>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</si>
  <si>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</si>
  <si>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</si>
  <si>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</si>
  <si>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</si>
  <si>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</si>
  <si>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</si>
  <si>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</si>
  <si>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</si>
  <si>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</si>
  <si>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</si>
  <si>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</si>
  <si>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</si>
  <si>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</si>
  <si>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</si>
  <si>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</si>
  <si>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</si>
  <si>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</si>
  <si>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</si>
  <si>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</si>
  <si>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</si>
  <si>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</si>
  <si>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</si>
  <si>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</si>
  <si>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</si>
  <si>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</si>
  <si>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</si>
  <si>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</si>
  <si>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</si>
  <si>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</si>
  <si>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</si>
  <si>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</si>
  <si>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</si>
  <si>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</si>
  <si>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</si>
  <si>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</si>
  <si>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</si>
  <si>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</si>
  <si>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</si>
  <si>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</si>
  <si>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</si>
  <si>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</si>
  <si>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</si>
  <si>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</si>
  <si>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</si>
  <si>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</si>
  <si>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</si>
  <si>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</si>
  <si>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</si>
  <si>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</si>
  <si>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</si>
  <si>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</si>
  <si>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</si>
  <si>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</si>
  <si>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</si>
  <si>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</si>
  <si>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</si>
  <si>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</si>
  <si>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</si>
  <si>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</si>
  <si>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</si>
  <si>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</si>
  <si>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</si>
  <si>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</si>
  <si>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</si>
  <si>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</si>
  <si>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</si>
  <si>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</si>
  <si>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</si>
  <si>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</si>
  <si>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</si>
  <si>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</si>
  <si>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</si>
  <si>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</si>
  <si>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</si>
  <si>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</si>
  <si>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</si>
  <si>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</si>
  <si>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</si>
  <si>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</si>
  <si>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</si>
  <si>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</si>
  <si>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</si>
  <si>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</si>
  <si>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</si>
  <si>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</si>
  <si>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</si>
  <si>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</si>
  <si>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</si>
  <si>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</si>
  <si>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</si>
  <si>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</si>
  <si>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</si>
  <si>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</si>
  <si>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</si>
  <si>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</si>
  <si>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</si>
  <si>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</si>
  <si>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</si>
  <si>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</si>
  <si>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</si>
  <si>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</si>
  <si>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</si>
  <si>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</si>
  <si>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</si>
  <si>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</si>
  <si>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</si>
  <si>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</si>
  <si>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</si>
  <si>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</si>
  <si>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</si>
  <si>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</si>
  <si>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</si>
  <si>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</si>
  <si>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</si>
  <si>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</si>
  <si>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</si>
  <si>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</si>
  <si>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</si>
  <si>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</si>
  <si>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</si>
  <si>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</si>
  <si>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</si>
  <si>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</si>
  <si>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</si>
  <si>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</si>
  <si>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</si>
  <si>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</si>
  <si>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</si>
  <si>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</si>
  <si>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</si>
  <si>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</si>
  <si>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</si>
  <si>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</si>
  <si>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</si>
  <si>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</si>
  <si>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</si>
  <si>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</si>
  <si>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</si>
  <si>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</si>
  <si>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</si>
  <si>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</si>
  <si>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</si>
  <si>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</si>
  <si>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</si>
  <si>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</si>
  <si>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</si>
  <si>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</si>
  <si>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</si>
  <si>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</si>
  <si>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</si>
  <si>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</si>
  <si>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</si>
  <si>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</si>
  <si>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</si>
  <si>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</si>
  <si>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</si>
  <si>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</si>
  <si>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</si>
  <si>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</si>
  <si>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</si>
  <si>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</si>
  <si>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</si>
  <si>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</si>
  <si>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</si>
  <si>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</si>
  <si>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</si>
  <si>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</si>
  <si>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</si>
  <si>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</si>
  <si>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</si>
  <si>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</si>
  <si>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</si>
  <si>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</si>
  <si>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</si>
  <si>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</si>
  <si>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</si>
  <si>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</si>
  <si>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</si>
  <si>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</si>
  <si>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</si>
  <si>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</si>
  <si>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</si>
  <si>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</si>
  <si>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</si>
  <si>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</si>
  <si>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</si>
  <si>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</si>
  <si>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</si>
  <si>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</si>
  <si>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</si>
  <si>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</si>
  <si>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</si>
  <si>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</si>
  <si>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</si>
  <si>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</si>
  <si>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</si>
  <si>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</si>
  <si>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</si>
  <si>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</si>
  <si>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</si>
  <si>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</si>
  <si>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</si>
  <si>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</si>
  <si>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</si>
  <si>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</si>
  <si>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</si>
  <si>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</si>
  <si>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</si>
  <si>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</si>
  <si>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</si>
  <si>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</si>
  <si>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</si>
  <si>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</si>
  <si>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</si>
  <si>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</si>
  <si>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</si>
  <si>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</si>
  <si>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</si>
  <si>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</si>
  <si>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</si>
  <si>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</si>
  <si>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</si>
  <si>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</si>
  <si>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</si>
  <si>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</si>
  <si>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</si>
  <si>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</si>
  <si>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</si>
  <si>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</si>
  <si>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</si>
  <si>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</si>
  <si>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</si>
  <si>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</si>
  <si>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</si>
  <si>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</si>
  <si>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</si>
  <si>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</si>
  <si>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</si>
  <si>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</si>
  <si>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</si>
  <si>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</si>
  <si>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</si>
  <si>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</si>
  <si>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</si>
  <si>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</si>
  <si>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</si>
  <si>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</si>
  <si>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</si>
  <si>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</si>
  <si>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</si>
  <si>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</si>
  <si>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</si>
  <si>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</si>
  <si>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</si>
  <si>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</si>
  <si>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</si>
  <si>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</si>
  <si>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</si>
  <si>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</si>
  <si>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</si>
  <si>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</si>
  <si>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</si>
  <si>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</si>
  <si>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</si>
  <si>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</si>
  <si>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</si>
  <si>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</si>
  <si>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</si>
  <si>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</si>
  <si>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</si>
  <si>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</si>
  <si>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</si>
  <si>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</si>
  <si>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</si>
  <si>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</si>
  <si>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</si>
  <si>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</si>
  <si>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</si>
  <si>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</si>
  <si>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</si>
  <si>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</si>
  <si>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</si>
  <si>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</si>
  <si>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</si>
  <si>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</si>
  <si>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</si>
  <si>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</si>
  <si>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</si>
  <si>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</si>
  <si>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</si>
  <si>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</si>
  <si>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</si>
  <si>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</si>
  <si>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</si>
  <si>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</si>
  <si>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</si>
  <si>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</si>
  <si>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</si>
  <si>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</si>
  <si>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</si>
  <si>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</si>
  <si>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</si>
  <si>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</si>
  <si>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</si>
  <si>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</si>
  <si>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</si>
  <si>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</si>
  <si>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</si>
  <si>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</si>
  <si>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</si>
  <si>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</si>
  <si>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</si>
  <si>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</si>
  <si>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</si>
  <si>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</si>
  <si>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</si>
  <si>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</si>
  <si>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</si>
  <si>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</si>
  <si>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</si>
  <si>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</si>
  <si>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</si>
  <si>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</si>
  <si>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</si>
  <si>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</si>
  <si>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</si>
  <si>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</si>
  <si>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</si>
  <si>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</si>
  <si>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</si>
  <si>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</si>
  <si>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</si>
  <si>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</si>
  <si>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</si>
  <si>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</si>
  <si>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</si>
  <si>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</si>
  <si>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</si>
  <si>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</si>
  <si>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</si>
  <si>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</si>
  <si>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</si>
  <si>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</si>
  <si>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</si>
  <si>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</si>
  <si>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</si>
  <si>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</si>
  <si>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</si>
  <si>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</si>
  <si>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</si>
  <si>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</si>
  <si>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</si>
  <si>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</si>
  <si>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</si>
  <si>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</si>
  <si>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</si>
  <si>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</si>
  <si>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</si>
  <si>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</si>
  <si>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</si>
  <si>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</si>
  <si>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</si>
  <si>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</si>
  <si>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</si>
  <si>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</si>
  <si>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</si>
  <si>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</si>
  <si>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</si>
  <si>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</si>
  <si>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</si>
  <si>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</si>
  <si>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</si>
  <si>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</si>
  <si>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</si>
  <si>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</si>
  <si>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</si>
  <si>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</si>
  <si>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</si>
  <si>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</si>
  <si>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</si>
  <si>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</si>
  <si>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</si>
  <si>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</si>
  <si>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</si>
  <si>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</si>
  <si>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</si>
  <si>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</si>
  <si>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</si>
  <si>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</si>
  <si>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</si>
  <si>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</si>
  <si>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</si>
  <si>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</si>
  <si>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</si>
  <si>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</si>
  <si>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</si>
  <si>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</si>
  <si>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</si>
  <si>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</si>
  <si>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</si>
  <si>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</si>
  <si>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</si>
  <si>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</si>
  <si>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</si>
  <si>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</si>
  <si>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</si>
  <si>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</si>
  <si>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</si>
  <si>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</si>
  <si>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</si>
  <si>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</si>
  <si>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</si>
  <si>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</si>
  <si>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</si>
  <si>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</si>
  <si>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</si>
  <si>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</si>
  <si>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</si>
  <si>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</si>
  <si>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</si>
  <si>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</si>
  <si>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</si>
  <si>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</si>
  <si>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</si>
  <si>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</si>
  <si>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</si>
  <si>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</si>
  <si>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</si>
  <si>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</si>
  <si>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</si>
  <si>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</si>
  <si>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</si>
  <si>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</si>
  <si>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</si>
  <si>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</si>
  <si>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</si>
  <si>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</si>
  <si>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</si>
  <si>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</si>
  <si>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</si>
  <si>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</si>
  <si>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</si>
  <si>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</si>
  <si>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</si>
  <si>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</si>
  <si>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</si>
  <si>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</si>
  <si>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</si>
  <si>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</si>
  <si>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</si>
  <si>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</si>
  <si>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</si>
  <si>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</si>
  <si>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</si>
  <si>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</si>
  <si>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</si>
  <si>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</si>
  <si>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</si>
  <si>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</si>
  <si>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</si>
  <si>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</si>
  <si>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</si>
  <si>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</si>
  <si>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</si>
  <si>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</si>
  <si>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</si>
  <si>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</si>
  <si>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</si>
  <si>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</si>
  <si>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</si>
  <si>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</si>
  <si>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</si>
  <si>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</si>
  <si>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</si>
  <si>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</si>
  <si>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</si>
  <si>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</si>
  <si>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</si>
  <si>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</si>
  <si>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</si>
  <si>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</si>
  <si>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</si>
  <si>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</si>
  <si>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</si>
  <si>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</si>
  <si>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</si>
  <si>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</si>
  <si>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</si>
  <si>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</si>
  <si>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</si>
  <si>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</si>
  <si>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</si>
  <si>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</si>
  <si>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</si>
  <si>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</si>
  <si>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</si>
  <si>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</si>
  <si>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</si>
  <si>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</si>
  <si>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</si>
  <si>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</si>
  <si>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</si>
  <si>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</si>
  <si>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</si>
  <si>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</si>
  <si>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</si>
  <si>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</si>
  <si>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</si>
  <si>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</si>
  <si>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</si>
  <si>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</si>
  <si>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</si>
  <si>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</si>
  <si>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</si>
  <si>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</si>
  <si>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</si>
  <si>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</si>
  <si>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</si>
  <si>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</si>
  <si>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</si>
  <si>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</si>
  <si>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</si>
  <si>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</si>
  <si>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</si>
  <si>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</si>
  <si>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</si>
  <si>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</si>
  <si>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</si>
  <si>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</si>
  <si>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</si>
  <si>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</si>
  <si>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</si>
  <si>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</si>
  <si>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</si>
  <si>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</si>
  <si>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</si>
  <si>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</si>
  <si>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</si>
  <si>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</si>
  <si>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</si>
  <si>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</si>
  <si>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</si>
  <si>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</si>
  <si>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</si>
  <si>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</si>
  <si>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</si>
  <si>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</si>
  <si>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</si>
  <si>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</si>
  <si>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</si>
  <si>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</si>
  <si>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</si>
  <si>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</si>
  <si>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</si>
  <si>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</si>
  <si>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</si>
  <si>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</si>
  <si>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</si>
  <si>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</si>
  <si>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</si>
  <si>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</si>
  <si>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</si>
  <si>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</si>
  <si>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</si>
  <si>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</si>
  <si>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</si>
  <si>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</si>
  <si>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</si>
  <si>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</si>
  <si>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</si>
  <si>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</si>
  <si>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</si>
  <si>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</si>
  <si>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</si>
  <si>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</si>
  <si>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</si>
  <si>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</si>
  <si>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</si>
  <si>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</si>
  <si>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</si>
  <si>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</si>
  <si>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</si>
  <si>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</si>
  <si>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</si>
  <si>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</si>
  <si>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</si>
  <si>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</si>
  <si>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</si>
  <si>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</si>
  <si>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</si>
  <si>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</si>
  <si>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</si>
  <si>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</si>
  <si>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</si>
  <si>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</si>
  <si>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</si>
  <si>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</si>
  <si>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</si>
  <si>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</si>
  <si>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</si>
  <si>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</si>
  <si>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</si>
  <si>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</si>
  <si>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</si>
  <si>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</si>
  <si>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</si>
  <si>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</si>
  <si>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</si>
  <si>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</si>
  <si>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</si>
  <si>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</si>
  <si>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</si>
  <si>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</si>
  <si>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</si>
  <si>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</si>
  <si>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</si>
  <si>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</si>
  <si>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</si>
  <si>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</si>
  <si>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</si>
  <si>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</si>
  <si>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</si>
  <si>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</si>
  <si>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</si>
  <si>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</si>
  <si>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</si>
  <si>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</si>
  <si>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</si>
  <si>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</si>
  <si>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</si>
  <si>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</si>
  <si>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</si>
  <si>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</si>
  <si>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</si>
  <si>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</si>
  <si>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</si>
  <si>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</si>
  <si>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</si>
  <si>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</si>
  <si>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</si>
  <si>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</si>
  <si>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</si>
  <si>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</si>
  <si>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</si>
  <si>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</si>
  <si>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</si>
  <si>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</si>
  <si>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</si>
  <si>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</si>
  <si>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</si>
  <si>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</si>
  <si>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</si>
  <si>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</si>
  <si>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</si>
  <si>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</si>
  <si>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</si>
  <si>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</si>
  <si>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</si>
  <si>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</si>
  <si>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</si>
  <si>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</si>
  <si>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</si>
  <si>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</si>
  <si>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</si>
  <si>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</si>
  <si>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</si>
  <si>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</si>
  <si>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</si>
  <si>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</si>
  <si>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</si>
  <si>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</si>
  <si>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</si>
  <si>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</si>
  <si>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</si>
  <si>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</si>
  <si>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</si>
  <si>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</si>
  <si>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</si>
  <si>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</si>
  <si>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</si>
  <si>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</si>
  <si>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</si>
  <si>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</si>
  <si>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</si>
  <si>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</si>
  <si>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</si>
  <si>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</si>
  <si>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</si>
  <si>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</si>
  <si>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</si>
  <si>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</si>
  <si>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</si>
  <si>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</si>
  <si>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</si>
  <si>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</si>
  <si>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</si>
  <si>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</si>
  <si>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</si>
  <si>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</si>
  <si>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</si>
  <si>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</si>
  <si>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</si>
  <si>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</si>
  <si>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</si>
  <si>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</si>
  <si>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</si>
  <si>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</si>
  <si>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</si>
  <si>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</si>
  <si>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</si>
  <si>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</si>
  <si>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</si>
  <si>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</si>
  <si>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</si>
  <si>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</si>
  <si>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</si>
  <si>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</si>
  <si>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</si>
  <si>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</si>
  <si>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</si>
  <si>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</si>
  <si>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</si>
  <si>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</si>
  <si>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</si>
  <si>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</si>
  <si>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</si>
  <si>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</si>
  <si>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</si>
  <si>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</si>
  <si>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</si>
  <si>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</si>
  <si>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</si>
  <si>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</si>
  <si>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</si>
  <si>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</si>
  <si>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</si>
  <si>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</si>
  <si>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</si>
  <si>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</si>
  <si>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</si>
  <si>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</si>
  <si>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</si>
  <si>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</si>
  <si>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</si>
  <si>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</si>
  <si>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</si>
  <si>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</si>
  <si>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</si>
  <si>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</si>
  <si>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</si>
  <si>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</si>
  <si>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</si>
  <si>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</si>
  <si>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</si>
  <si>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</si>
  <si>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</si>
  <si>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</si>
  <si>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</si>
  <si>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</si>
  <si>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</si>
  <si>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</si>
  <si>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</si>
  <si>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</si>
  <si>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</si>
  <si>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</si>
  <si>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</si>
  <si>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</si>
  <si>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</si>
  <si>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</si>
  <si>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</si>
  <si>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</si>
  <si>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</si>
  <si>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</si>
  <si>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</si>
  <si>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</si>
  <si>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</si>
  <si>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</si>
  <si>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</si>
  <si>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</si>
  <si>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</si>
  <si>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</si>
  <si>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</si>
  <si>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</si>
  <si>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</si>
  <si>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</si>
  <si>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</si>
  <si>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</si>
  <si>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</si>
  <si>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</si>
  <si>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</si>
  <si>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</si>
  <si>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</si>
  <si>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</si>
  <si>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</si>
  <si>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</si>
  <si>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</si>
  <si>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</si>
  <si>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</si>
  <si>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</si>
  <si>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</si>
  <si>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</si>
  <si>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</si>
  <si>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</si>
  <si>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</si>
  <si>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</si>
  <si>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</si>
  <si>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</si>
  <si>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</si>
  <si>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</si>
  <si>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</si>
  <si>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</si>
  <si>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</si>
  <si>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</si>
  <si>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</si>
  <si>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</si>
  <si>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</si>
  <si>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</si>
  <si>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</si>
  <si>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</si>
  <si>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</si>
  <si>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</si>
  <si>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</si>
  <si>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</si>
  <si>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</si>
  <si>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</si>
  <si>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</si>
  <si>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</si>
  <si>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</si>
  <si>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</si>
  <si>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</si>
  <si>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</si>
  <si>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</si>
  <si>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</si>
  <si>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</si>
  <si>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</si>
  <si>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</si>
  <si>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</si>
  <si>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</si>
  <si>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</si>
  <si>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</si>
  <si>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</si>
  <si>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</si>
  <si>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</si>
  <si>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</si>
  <si>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</si>
  <si>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</si>
  <si>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</si>
  <si>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</si>
  <si>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</si>
  <si>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</si>
  <si>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</si>
  <si>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</si>
  <si>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</si>
  <si>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</si>
  <si>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</si>
  <si>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</si>
  <si>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</si>
  <si>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</si>
  <si>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</si>
  <si>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</si>
  <si>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</si>
  <si>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</si>
  <si>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</si>
  <si>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</si>
  <si>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</si>
  <si>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</si>
  <si>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</si>
  <si>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</si>
  <si>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</si>
  <si>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</si>
  <si>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</si>
  <si>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</si>
  <si>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</si>
  <si>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</si>
  <si>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</si>
  <si>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</si>
  <si>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</si>
  <si>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</si>
  <si>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</si>
  <si>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</si>
  <si>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</si>
  <si>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</si>
  <si>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</si>
  <si>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</si>
  <si>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</si>
  <si>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</si>
  <si>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</si>
  <si>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</si>
  <si>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</si>
  <si>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</si>
  <si>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</si>
  <si>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</si>
  <si>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</si>
  <si>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</si>
  <si>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</si>
  <si>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</si>
  <si>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</si>
  <si>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</si>
  <si>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</si>
  <si>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</si>
  <si>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</si>
  <si>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</si>
  <si>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</si>
  <si>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</si>
  <si>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</si>
  <si>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</si>
  <si>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</si>
  <si>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</si>
  <si>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</si>
  <si>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</si>
  <si>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</si>
  <si>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</si>
  <si>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</si>
  <si>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</si>
  <si>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</si>
  <si>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</si>
  <si>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</si>
  <si>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</si>
  <si>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</si>
  <si>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</si>
  <si>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</si>
  <si>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</si>
  <si>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</si>
  <si>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</si>
  <si>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</si>
  <si>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</si>
  <si>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</si>
  <si>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</si>
  <si>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</si>
  <si>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</si>
  <si>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</si>
  <si>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</si>
  <si>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</si>
  <si>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</si>
  <si>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</si>
  <si>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</si>
  <si>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</si>
  <si>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</si>
  <si>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</si>
  <si>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</si>
  <si>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</si>
  <si>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</si>
  <si>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</si>
  <si>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</si>
  <si>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</si>
  <si>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</si>
  <si>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</si>
  <si>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</si>
  <si>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</si>
  <si>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</si>
  <si>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</si>
  <si>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</si>
  <si>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</si>
  <si>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</si>
  <si>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</si>
  <si>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</si>
  <si>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</si>
  <si>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</si>
  <si>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</si>
  <si>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</si>
  <si>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</si>
  <si>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</si>
  <si>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</si>
  <si>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</si>
  <si>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</si>
  <si>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</si>
  <si>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</si>
  <si>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</si>
  <si>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</si>
  <si>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</si>
  <si>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</si>
  <si>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</si>
  <si>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</si>
  <si>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</si>
  <si>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</si>
  <si>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</si>
  <si>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</si>
  <si>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</si>
  <si>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</si>
  <si>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</si>
  <si>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</si>
  <si>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</si>
  <si>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</si>
  <si>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</si>
  <si>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</si>
  <si>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</si>
  <si>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</si>
  <si>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</si>
  <si>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</si>
  <si>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</si>
  <si>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</si>
  <si>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</si>
  <si>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</si>
  <si>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</si>
  <si>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</si>
  <si>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</si>
  <si>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</si>
  <si>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</si>
  <si>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</si>
  <si>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</si>
  <si>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</si>
  <si>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</si>
  <si>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</si>
  <si>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</si>
  <si>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</si>
  <si>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</si>
  <si>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</si>
  <si>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</si>
  <si>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</si>
  <si>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</si>
  <si>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</si>
  <si>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</si>
  <si>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</si>
  <si>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</si>
  <si>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</si>
  <si>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</si>
  <si>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</si>
  <si>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</si>
  <si>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</si>
  <si>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</si>
  <si>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</si>
  <si>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</si>
  <si>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</si>
  <si>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</si>
  <si>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</si>
  <si>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</si>
  <si>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</si>
  <si>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</si>
  <si>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</si>
  <si>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</si>
  <si>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</si>
  <si>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</si>
  <si>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</si>
  <si>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</si>
  <si>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</si>
  <si>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</si>
  <si>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</si>
  <si>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</si>
  <si>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</si>
  <si>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</si>
  <si>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</si>
  <si>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</si>
  <si>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</si>
  <si>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</si>
  <si>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</si>
  <si>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</si>
  <si>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</si>
  <si>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</si>
  <si>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</si>
  <si>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</si>
  <si>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</si>
  <si>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</si>
  <si>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</si>
  <si>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</si>
  <si>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</si>
  <si>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</si>
  <si>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</si>
  <si>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</si>
  <si>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</si>
  <si>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</si>
  <si>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</si>
  <si>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</si>
  <si>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</si>
  <si>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</si>
  <si>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</si>
  <si>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</si>
  <si>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</si>
  <si>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</si>
  <si>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</si>
  <si>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</si>
  <si>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</si>
  <si>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</si>
  <si>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</si>
  <si>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</si>
  <si>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</si>
  <si>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</si>
  <si>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</si>
  <si>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</si>
  <si>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</si>
  <si>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</si>
  <si>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</si>
  <si>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</si>
  <si>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</si>
  <si>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</si>
  <si>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</si>
  <si>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</si>
  <si>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</si>
  <si>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</si>
  <si>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</si>
  <si>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</si>
  <si>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</si>
  <si>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</si>
  <si>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</si>
  <si>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</si>
  <si>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</si>
  <si>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</si>
  <si>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</si>
  <si>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</si>
  <si>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</si>
  <si>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</si>
  <si>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</si>
  <si>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</si>
  <si>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</si>
  <si>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</si>
  <si>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</si>
  <si>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</si>
  <si>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</si>
  <si>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</si>
  <si>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</si>
  <si>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</si>
  <si>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</si>
  <si>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</si>
  <si>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</si>
  <si>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</si>
  <si>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</si>
  <si>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</si>
  <si>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</si>
  <si>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</si>
  <si>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</si>
  <si>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</si>
  <si>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</si>
  <si>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</si>
  <si>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</si>
  <si>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</si>
  <si>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</si>
  <si>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</si>
  <si>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</si>
  <si>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</si>
  <si>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</si>
  <si>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</si>
  <si>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</si>
  <si>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</si>
  <si>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</si>
  <si>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</si>
  <si>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</si>
  <si>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</si>
  <si>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</si>
  <si>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</si>
  <si>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</si>
  <si>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</si>
  <si>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</si>
  <si>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</si>
  <si>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</si>
  <si>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</si>
  <si>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</si>
  <si>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</si>
  <si>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</si>
  <si>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</si>
  <si>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</si>
  <si>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</si>
  <si>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</si>
  <si>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</si>
  <si>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</si>
  <si>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</si>
  <si>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</si>
  <si>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</si>
  <si>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</si>
  <si>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</si>
  <si>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</si>
  <si>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</si>
  <si>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</si>
  <si>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</si>
  <si>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</si>
  <si>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</si>
  <si>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</si>
  <si>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</si>
  <si>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</si>
  <si>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</si>
  <si>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</si>
  <si>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</si>
  <si>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</si>
  <si>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</si>
  <si>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</si>
  <si>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</si>
  <si>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</si>
  <si>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</si>
  <si>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</si>
  <si>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</si>
  <si>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</si>
  <si>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</si>
  <si>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</si>
  <si>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</si>
  <si>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</si>
  <si>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</si>
  <si>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</si>
  <si>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</si>
  <si>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</si>
  <si>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</si>
  <si>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</si>
  <si>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</si>
  <si>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</si>
  <si>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</si>
  <si>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</si>
  <si>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</si>
  <si>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</si>
  <si>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</si>
  <si>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</si>
  <si>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</si>
  <si>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</si>
  <si>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</si>
  <si>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</si>
  <si>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</si>
  <si>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</si>
  <si>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</si>
  <si>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</si>
  <si>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</si>
  <si>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</si>
  <si>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</si>
  <si>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</si>
  <si>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</si>
  <si>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</si>
  <si>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</si>
  <si>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</si>
  <si>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</si>
  <si>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</si>
  <si>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</si>
  <si>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</si>
  <si>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</si>
  <si>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</si>
  <si>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</si>
  <si>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</si>
  <si>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</si>
  <si>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</si>
  <si>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</si>
  <si>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</si>
  <si>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</si>
  <si>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</si>
  <si>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</si>
  <si>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</si>
  <si>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</si>
  <si>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</si>
  <si>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</si>
  <si>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</si>
  <si>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</si>
  <si>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</si>
  <si>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</si>
  <si>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</si>
  <si>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</si>
  <si>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</si>
  <si>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</si>
  <si>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</si>
  <si>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</si>
  <si>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</si>
  <si>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</si>
  <si>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</si>
  <si>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</si>
  <si>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</si>
  <si>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</si>
  <si>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</si>
  <si>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</si>
  <si>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</si>
  <si>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</si>
  <si>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</si>
  <si>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</si>
  <si>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</si>
  <si>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</si>
  <si>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</si>
  <si>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</si>
  <si>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</si>
  <si>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</si>
  <si>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</si>
  <si>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</si>
  <si>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</si>
  <si>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</si>
  <si>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</si>
  <si>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</si>
  <si>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</si>
  <si>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</si>
  <si>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</si>
  <si>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</si>
  <si>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</si>
  <si>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</si>
  <si>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</si>
  <si>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</si>
  <si>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</si>
  <si>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</si>
  <si>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</si>
  <si>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</si>
  <si>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</si>
  <si>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</si>
  <si>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</si>
  <si>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</si>
  <si>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</si>
  <si>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</si>
  <si>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</si>
  <si>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</si>
  <si>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</si>
  <si>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</si>
  <si>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</si>
  <si>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</si>
  <si>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</si>
  <si>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</si>
  <si>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</si>
  <si>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</si>
  <si>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</si>
  <si>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</si>
  <si>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</si>
  <si>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</si>
  <si>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</si>
  <si>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</si>
  <si>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</si>
  <si>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</si>
  <si>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</si>
  <si>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</si>
  <si>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</si>
  <si>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</si>
  <si>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</si>
  <si>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</si>
  <si>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</si>
  <si>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</si>
  <si>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</si>
  <si>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</si>
  <si>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</si>
  <si>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</si>
  <si>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</si>
  <si>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</si>
  <si>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</si>
  <si>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</si>
  <si>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</si>
  <si>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</si>
  <si>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</si>
  <si>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</si>
  <si>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</si>
  <si>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</si>
  <si>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</si>
  <si>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</si>
  <si>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</si>
  <si>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</si>
  <si>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</si>
  <si>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</si>
  <si>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</si>
  <si>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</si>
  <si>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</si>
  <si>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</si>
  <si>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</si>
  <si>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</si>
  <si>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</si>
  <si>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</si>
  <si>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</si>
  <si>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</si>
  <si>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</si>
  <si>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</si>
  <si>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</si>
  <si>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</si>
  <si>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</si>
  <si>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</si>
  <si>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</si>
  <si>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</si>
  <si>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</si>
  <si>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</si>
  <si>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</si>
  <si>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</si>
  <si>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</si>
  <si>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</si>
  <si>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</si>
  <si>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</si>
  <si>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</si>
  <si>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</si>
  <si>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</si>
  <si>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</si>
  <si>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</si>
  <si>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</si>
  <si>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</si>
  <si>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</si>
  <si>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</si>
  <si>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</si>
  <si>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</si>
  <si>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</si>
  <si>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</si>
  <si>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</si>
  <si>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</si>
  <si>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</si>
  <si>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</si>
  <si>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</si>
  <si>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</si>
  <si>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</si>
  <si>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</si>
  <si>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</si>
  <si>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</si>
  <si>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</si>
  <si>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</si>
  <si>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</si>
  <si>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</si>
  <si>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</si>
  <si>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</si>
  <si>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</si>
  <si>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</si>
  <si>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</si>
  <si>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</si>
  <si>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</si>
  <si>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</si>
  <si>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</si>
  <si>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</si>
  <si>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</si>
  <si>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</si>
  <si>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</si>
  <si>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</si>
  <si>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</si>
  <si>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</si>
  <si>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</si>
  <si>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</si>
  <si>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</si>
  <si>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</si>
  <si>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</si>
  <si>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</si>
  <si>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</si>
  <si>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</si>
  <si>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</si>
  <si>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</si>
  <si>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</si>
  <si>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</si>
  <si>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</si>
  <si>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</si>
  <si>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</si>
  <si>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</si>
  <si>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</si>
  <si>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</si>
  <si>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</si>
  <si>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</si>
  <si>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</si>
  <si>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</si>
  <si>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</si>
  <si>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</si>
  <si>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</si>
  <si>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</si>
  <si>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</si>
  <si>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</si>
  <si>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</si>
  <si>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</si>
  <si>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</si>
  <si>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</si>
  <si>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</si>
  <si>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</si>
  <si>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</si>
  <si>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</si>
  <si>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</si>
  <si>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</si>
  <si>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</si>
  <si>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</si>
  <si>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</si>
  <si>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</si>
  <si>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</si>
  <si>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</si>
  <si>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</si>
  <si>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</si>
  <si>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</si>
  <si>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</si>
  <si>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</si>
  <si>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</si>
  <si>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</si>
  <si>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</si>
  <si>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</si>
  <si>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</si>
  <si>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</si>
  <si>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</si>
  <si>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</si>
  <si>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</si>
  <si>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</si>
  <si>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</si>
  <si>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</si>
  <si>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</si>
  <si>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</si>
  <si>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</si>
  <si>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</si>
  <si>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</si>
  <si>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</si>
  <si>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</si>
  <si>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</si>
  <si>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</si>
  <si>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</si>
  <si>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</si>
  <si>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</si>
  <si>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</si>
  <si>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</si>
  <si>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</si>
  <si>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</si>
  <si>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</si>
  <si>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</si>
  <si>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</si>
  <si>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</si>
  <si>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</si>
  <si>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</si>
  <si>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</si>
  <si>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</si>
  <si>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</si>
  <si>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</si>
  <si>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</si>
  <si>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</si>
  <si>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</si>
  <si>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</si>
  <si>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</si>
  <si>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</si>
  <si>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</si>
  <si>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</si>
  <si>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</si>
  <si>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</si>
  <si>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</si>
  <si>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</si>
  <si>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</si>
  <si>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</si>
  <si>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</si>
  <si>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</si>
  <si>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</si>
  <si>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</si>
  <si>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</si>
  <si>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</si>
  <si>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</si>
  <si>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</si>
  <si>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</si>
  <si>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</si>
  <si>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</si>
  <si>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</si>
  <si>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</si>
  <si>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</si>
  <si>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</si>
  <si>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</si>
  <si>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</si>
  <si>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</si>
  <si>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</si>
  <si>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</si>
  <si>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</si>
  <si>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</si>
  <si>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</si>
  <si>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</si>
  <si>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</si>
  <si>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</si>
  <si>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</si>
  <si>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</si>
  <si>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</si>
  <si>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</si>
  <si>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</si>
  <si>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</si>
  <si>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</si>
  <si>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</si>
  <si>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</si>
  <si>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</si>
  <si>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</si>
  <si>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</si>
  <si>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</si>
  <si>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</si>
  <si>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</si>
  <si>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</si>
  <si>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</si>
  <si>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</si>
  <si>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</si>
  <si>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</si>
  <si>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</si>
  <si>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</si>
  <si>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</si>
  <si>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</si>
  <si>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</si>
  <si>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</si>
  <si>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</si>
  <si>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</si>
  <si>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</si>
  <si>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</si>
  <si>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</si>
  <si>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</si>
  <si>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</si>
  <si>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</si>
  <si>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</si>
  <si>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</si>
  <si>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</si>
  <si>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</si>
  <si>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</si>
  <si>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</si>
  <si>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</si>
  <si>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</si>
  <si>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</si>
  <si>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</si>
  <si>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</si>
  <si>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</si>
  <si>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</si>
  <si>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</si>
  <si>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</si>
  <si>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</si>
  <si>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</si>
  <si>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</si>
  <si>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</si>
  <si>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</si>
  <si>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</si>
  <si>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</si>
  <si>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</si>
  <si>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</si>
  <si>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</si>
  <si>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</si>
  <si>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</si>
  <si>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</si>
  <si>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</si>
  <si>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</si>
  <si>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</si>
  <si>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</si>
  <si>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</si>
  <si>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</si>
  <si>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</si>
  <si>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</si>
  <si>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</si>
  <si>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</si>
  <si>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</si>
  <si>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</si>
  <si>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</si>
  <si>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</si>
  <si>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</si>
  <si>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</si>
  <si>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</si>
  <si>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</si>
  <si>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</si>
  <si>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</si>
  <si>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</si>
  <si>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</si>
  <si>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</si>
  <si>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</si>
  <si>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</si>
  <si>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</si>
  <si>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</si>
  <si>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</si>
  <si>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</si>
  <si>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</si>
  <si>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</si>
  <si>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</si>
  <si>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</si>
  <si>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</si>
  <si>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</si>
  <si>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</si>
  <si>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</si>
  <si>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</si>
  <si>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</si>
  <si>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</si>
  <si>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</si>
  <si>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</si>
  <si>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</si>
  <si>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</si>
  <si>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</si>
  <si>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</si>
  <si>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</si>
  <si>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</si>
  <si>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</si>
  <si>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</si>
  <si>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</si>
  <si>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</si>
  <si>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</si>
  <si>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</si>
  <si>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</si>
  <si>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</si>
  <si>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</si>
  <si>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</si>
  <si>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</si>
  <si>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</si>
  <si>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</si>
  <si>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</si>
  <si>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</si>
  <si>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</si>
  <si>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</si>
  <si>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</si>
  <si>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</si>
  <si>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</si>
  <si>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</si>
  <si>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</si>
  <si>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</si>
  <si>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</si>
  <si>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</si>
  <si>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</si>
  <si>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</si>
  <si>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</si>
  <si>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</si>
  <si>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</si>
  <si>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</si>
  <si>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</si>
  <si>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</si>
  <si>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</si>
  <si>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</si>
  <si>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</si>
  <si>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</si>
  <si>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</si>
  <si>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</si>
  <si>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</si>
  <si>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</si>
  <si>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</si>
  <si>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</si>
  <si>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</si>
  <si>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</si>
  <si>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</si>
  <si>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</si>
  <si>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</si>
  <si>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</si>
  <si>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</si>
  <si>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</si>
  <si>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</si>
  <si>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</si>
  <si>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</si>
  <si>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</si>
  <si>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</si>
  <si>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</si>
  <si>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</si>
  <si>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</si>
  <si>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</si>
  <si>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</si>
  <si>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</si>
  <si>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</si>
  <si>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</si>
  <si>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</si>
  <si>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</si>
  <si>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</si>
  <si>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</si>
  <si>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</si>
  <si>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</si>
  <si>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</si>
  <si>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</si>
  <si>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</si>
  <si>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</si>
  <si>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</si>
  <si>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</si>
  <si>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</si>
  <si>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</si>
  <si>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</si>
  <si>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</si>
  <si>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</si>
  <si>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</si>
  <si>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</si>
  <si>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</si>
  <si>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</si>
  <si>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</si>
  <si>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</si>
  <si>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</si>
  <si>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</si>
  <si>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</si>
  <si>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</si>
  <si>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</si>
  <si>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</si>
  <si>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</si>
  <si>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</si>
  <si>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</si>
  <si>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</si>
  <si>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</si>
  <si>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</si>
  <si>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</si>
  <si>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</si>
  <si>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</si>
  <si>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</si>
  <si>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</si>
  <si>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</si>
  <si>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</si>
  <si>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</si>
  <si>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</si>
  <si>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</si>
  <si>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</si>
  <si>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</si>
  <si>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</si>
  <si>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</si>
  <si>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</si>
  <si>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</si>
  <si>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</si>
  <si>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</si>
  <si>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</si>
  <si>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</si>
  <si>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</si>
  <si>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</si>
  <si>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</si>
  <si>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</si>
  <si>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</si>
  <si>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</si>
  <si>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</si>
  <si>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</si>
  <si>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</si>
  <si>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</si>
  <si>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</si>
  <si>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</si>
  <si>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</si>
  <si>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</si>
  <si>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</si>
  <si>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</si>
  <si>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</si>
  <si>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</si>
  <si>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</si>
  <si>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</si>
  <si>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</si>
  <si>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</si>
  <si>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</si>
  <si>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</si>
  <si>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</si>
  <si>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</si>
  <si>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</si>
  <si>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</si>
  <si>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</si>
  <si>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</si>
  <si>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</si>
  <si>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</si>
  <si>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</si>
  <si>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</si>
  <si>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</si>
  <si>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</si>
  <si>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</si>
  <si>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</si>
  <si>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</si>
  <si>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</si>
  <si>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</si>
  <si>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</si>
  <si>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</si>
  <si>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</si>
  <si>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</si>
  <si>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</si>
  <si>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</si>
  <si>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</si>
  <si>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</si>
  <si>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</si>
  <si>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</si>
  <si>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</si>
  <si>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</si>
  <si>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</si>
  <si>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</si>
  <si>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</si>
  <si>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</si>
  <si>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</si>
  <si>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</si>
  <si>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</si>
  <si>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</si>
  <si>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</si>
  <si>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</si>
  <si>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</si>
  <si>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</si>
  <si>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</si>
  <si>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</si>
  <si>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</si>
  <si>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</si>
  <si>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</si>
  <si>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</si>
  <si>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</si>
  <si>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</si>
  <si>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</si>
  <si>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</si>
  <si>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</si>
  <si>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</si>
  <si>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</si>
  <si>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</si>
  <si>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</si>
  <si>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</si>
  <si>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</si>
  <si>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</si>
  <si>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</si>
  <si>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</si>
  <si>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</si>
  <si>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</si>
  <si>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</si>
  <si>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</si>
  <si>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</si>
  <si>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</si>
  <si>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</si>
  <si>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</si>
  <si>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</si>
  <si>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</si>
  <si>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</si>
  <si>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</si>
  <si>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</si>
  <si>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</si>
  <si>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</si>
  <si>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</si>
  <si>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</si>
  <si>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</si>
  <si>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</si>
  <si>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</si>
  <si>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</si>
  <si>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</si>
  <si>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</si>
  <si>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</si>
  <si>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</si>
  <si>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</si>
  <si>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</si>
  <si>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</si>
  <si>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</si>
  <si>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</si>
  <si>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</si>
  <si>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</si>
  <si>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</si>
  <si>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</si>
  <si>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</si>
  <si>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</si>
  <si>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</si>
  <si>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</si>
  <si>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</si>
  <si>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</si>
  <si>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</si>
  <si>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</si>
  <si>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</si>
  <si>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</si>
  <si>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</si>
  <si>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</si>
  <si>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</si>
  <si>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</si>
  <si>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</si>
  <si>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</si>
  <si>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</si>
  <si>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</si>
  <si>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</si>
  <si>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</si>
  <si>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</si>
  <si>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</si>
  <si>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</si>
  <si>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</si>
  <si>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</si>
  <si>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</si>
  <si>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</si>
  <si>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</si>
  <si>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</si>
  <si>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</si>
  <si>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</si>
  <si>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</si>
  <si>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</si>
  <si>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</si>
  <si>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</si>
  <si>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</si>
  <si>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</si>
  <si>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</si>
  <si>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</si>
  <si>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</si>
  <si>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</si>
  <si>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</si>
  <si>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</si>
  <si>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</si>
  <si>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</si>
  <si>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</si>
  <si>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</si>
  <si>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</si>
  <si>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</si>
  <si>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</si>
  <si>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</si>
  <si>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</si>
  <si>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</si>
  <si>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</si>
  <si>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</si>
  <si>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</si>
  <si>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</si>
  <si>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</si>
  <si>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</si>
  <si>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</si>
  <si>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</si>
  <si>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</si>
  <si>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</si>
  <si>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</si>
  <si>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</si>
  <si>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</si>
  <si>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</si>
  <si>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</si>
  <si>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</si>
  <si>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</si>
  <si>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</si>
  <si>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</si>
  <si>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</si>
  <si>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</si>
  <si>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</si>
  <si>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</si>
  <si>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</si>
  <si>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</si>
  <si>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</si>
  <si>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</si>
  <si>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</si>
  <si>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</si>
  <si>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</si>
  <si>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</si>
  <si>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</si>
  <si>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</si>
  <si>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</si>
  <si>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</si>
  <si>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</si>
  <si>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</si>
  <si>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</si>
  <si>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</si>
  <si>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</si>
  <si>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</si>
  <si>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</si>
  <si>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</si>
  <si>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</si>
  <si>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</si>
  <si>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</si>
  <si>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</si>
  <si>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</si>
  <si>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</si>
  <si>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</si>
  <si>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</si>
  <si>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</si>
  <si>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</si>
  <si>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</si>
  <si>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</si>
  <si>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</si>
  <si>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</si>
  <si>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</si>
  <si>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</si>
  <si>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</si>
  <si>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</si>
  <si>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</si>
  <si>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</si>
  <si>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</si>
  <si>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</si>
  <si>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</si>
  <si>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</si>
  <si>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</si>
  <si>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</si>
  <si>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</si>
  <si>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</si>
  <si>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</si>
  <si>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</si>
  <si>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</si>
  <si>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</si>
  <si>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</si>
  <si>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</si>
  <si>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</si>
  <si>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</si>
  <si>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</si>
  <si>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</si>
  <si>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</si>
  <si>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</si>
  <si>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</si>
  <si>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</si>
  <si>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</si>
  <si>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</si>
  <si>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</si>
  <si>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</si>
  <si>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</si>
  <si>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</si>
  <si>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</si>
  <si>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</si>
  <si>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</si>
  <si>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</si>
  <si>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</si>
  <si>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</si>
  <si>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</si>
  <si>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</si>
  <si>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</si>
  <si>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</si>
  <si>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</si>
  <si>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</si>
  <si>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</si>
  <si>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</si>
  <si>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</si>
  <si>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</si>
  <si>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</si>
  <si>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</si>
  <si>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</si>
  <si>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</si>
  <si>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</si>
  <si>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</si>
  <si>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</si>
  <si>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</si>
  <si>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</si>
  <si>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</si>
  <si>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</si>
  <si>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</si>
  <si>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</si>
  <si>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</si>
  <si>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</si>
  <si>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</si>
  <si>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</si>
  <si>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</si>
  <si>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</si>
  <si>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</si>
  <si>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</si>
  <si>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</si>
  <si>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</si>
  <si>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</si>
  <si>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</si>
  <si>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</si>
  <si>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</si>
  <si>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</si>
  <si>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</si>
  <si>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</si>
  <si>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</si>
  <si>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</si>
  <si>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</si>
  <si>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</si>
  <si>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</si>
  <si>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</si>
  <si>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</si>
  <si>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</si>
  <si>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</si>
  <si>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</si>
  <si>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</si>
  <si>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</si>
  <si>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</si>
  <si>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</si>
  <si>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</si>
  <si>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</si>
  <si>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</si>
  <si>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</si>
  <si>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</si>
  <si>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</si>
  <si>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</si>
  <si>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</si>
  <si>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</si>
  <si>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</si>
  <si>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</si>
  <si>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</si>
  <si>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</si>
  <si>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</si>
  <si>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</si>
  <si>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</si>
  <si>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</si>
  <si>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</si>
  <si>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</si>
  <si>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</si>
  <si>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</si>
  <si>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</si>
  <si>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</si>
  <si>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</si>
  <si>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</si>
  <si>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</si>
  <si>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</si>
  <si>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</si>
  <si>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</si>
  <si>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</si>
  <si>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</si>
  <si>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</si>
  <si>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</si>
  <si>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</si>
  <si>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</si>
  <si>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</si>
  <si>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</si>
  <si>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</si>
  <si>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</si>
  <si>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</si>
  <si>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</si>
  <si>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</si>
  <si>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</si>
  <si>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</si>
  <si>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</si>
  <si>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</si>
  <si>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</si>
  <si>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</si>
  <si>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</si>
  <si>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</si>
  <si>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</si>
  <si>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</si>
  <si>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</si>
  <si>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</si>
  <si>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</si>
  <si>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</si>
  <si>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</si>
  <si>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</si>
  <si>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</si>
  <si>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</si>
  <si>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</si>
  <si>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</si>
  <si>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</si>
  <si>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</si>
  <si>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</si>
  <si>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</si>
  <si>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</si>
  <si>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</si>
  <si>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</si>
  <si>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</si>
  <si>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</si>
  <si>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</si>
  <si>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</si>
  <si>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</si>
  <si>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</si>
  <si>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</si>
  <si>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</si>
  <si>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</si>
  <si>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</si>
  <si>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</si>
  <si>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</si>
  <si>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</si>
  <si>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</si>
  <si>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</si>
  <si>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</si>
  <si>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</si>
  <si>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</si>
  <si>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</si>
  <si>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</si>
  <si>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</si>
  <si>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</si>
  <si>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</si>
  <si>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</si>
  <si>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</si>
  <si>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</si>
  <si>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</si>
  <si>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</si>
  <si>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</si>
  <si>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</si>
  <si>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</si>
  <si>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</si>
  <si>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</si>
  <si>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</si>
  <si>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</si>
  <si>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</si>
  <si>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</si>
  <si>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</si>
  <si>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</si>
  <si>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</si>
  <si>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</si>
  <si>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</si>
  <si>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</si>
  <si>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</si>
  <si>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</si>
  <si>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</si>
  <si>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</si>
  <si>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</si>
  <si>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</si>
  <si>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</si>
  <si>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</si>
  <si>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</si>
  <si>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</si>
  <si>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</si>
  <si>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</si>
  <si>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</si>
  <si>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</si>
  <si>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</si>
  <si>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</si>
  <si>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</si>
  <si>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</si>
  <si>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</si>
  <si>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</si>
  <si>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</si>
  <si>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</si>
  <si>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</si>
  <si>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</si>
  <si>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</si>
  <si>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</si>
  <si>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</si>
  <si>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</si>
  <si>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</si>
  <si>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</si>
  <si>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</si>
  <si>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</si>
  <si>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</si>
  <si>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</si>
  <si>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</si>
  <si>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</si>
  <si>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</si>
  <si>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</si>
  <si>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</si>
  <si>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</si>
  <si>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</si>
  <si>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</si>
  <si>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</si>
  <si>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</si>
  <si>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</si>
  <si>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</si>
  <si>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</si>
  <si>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</si>
  <si>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</si>
  <si>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</si>
  <si>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</si>
  <si>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</si>
  <si>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</si>
  <si>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</si>
  <si>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</si>
  <si>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</si>
  <si>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</si>
  <si>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</si>
  <si>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</si>
  <si>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</si>
  <si>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</si>
  <si>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</si>
  <si>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</si>
  <si>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</si>
  <si>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</si>
  <si>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</si>
  <si>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</si>
  <si>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</si>
  <si>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</si>
  <si>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</si>
  <si>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</si>
  <si>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</si>
  <si>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</si>
  <si>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</si>
  <si>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</si>
  <si>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</si>
  <si>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</si>
  <si>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</si>
  <si>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</si>
  <si>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</si>
  <si>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</si>
  <si>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</si>
  <si>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</si>
  <si>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</si>
  <si>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</si>
  <si>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</si>
  <si>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</si>
  <si>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</si>
  <si>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</si>
  <si>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</si>
  <si>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</si>
  <si>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</si>
  <si>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</si>
  <si>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</si>
  <si>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</si>
  <si>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</si>
  <si>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</si>
  <si>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</si>
  <si>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</si>
  <si>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</si>
  <si>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</si>
  <si>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</si>
  <si>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</si>
  <si>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</si>
  <si>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</si>
  <si>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</si>
  <si>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</si>
  <si>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</si>
  <si>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</si>
  <si>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</si>
  <si>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</si>
  <si>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</si>
  <si>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</si>
  <si>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</si>
  <si>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</si>
  <si>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</si>
  <si>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</si>
  <si>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</si>
  <si>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</si>
  <si>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</si>
  <si>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</si>
  <si>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</si>
  <si>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</si>
  <si>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</si>
  <si>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</si>
  <si>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</si>
  <si>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</si>
  <si>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</si>
  <si>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</si>
  <si>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</si>
  <si>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</si>
  <si>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</si>
  <si>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</si>
  <si>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</si>
  <si>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</si>
  <si>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</si>
  <si>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</si>
  <si>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</si>
  <si>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</si>
  <si>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</si>
  <si>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</si>
  <si>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</si>
  <si>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</si>
  <si>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</si>
  <si>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</si>
  <si>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</si>
  <si>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</si>
  <si>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</si>
  <si>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</si>
  <si>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</si>
  <si>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</si>
  <si>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</si>
  <si>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</si>
  <si>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</si>
  <si>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</si>
  <si>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</si>
  <si>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</si>
  <si>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</si>
  <si>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</si>
  <si>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</si>
  <si>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</si>
  <si>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</si>
  <si>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</si>
  <si>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</si>
  <si>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</si>
  <si>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</si>
  <si>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</si>
  <si>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</si>
  <si>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</si>
  <si>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</si>
  <si>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</si>
  <si>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</si>
  <si>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</si>
  <si>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</si>
  <si>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</si>
  <si>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</si>
  <si>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</si>
  <si>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</si>
  <si>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</si>
  <si>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</si>
  <si>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</si>
  <si>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</si>
  <si>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</si>
  <si>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</si>
  <si>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</si>
  <si>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</si>
  <si>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</si>
  <si>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</si>
  <si>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</si>
  <si>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</si>
  <si>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</si>
  <si>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</si>
  <si>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</si>
  <si>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</si>
  <si>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</si>
  <si>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</si>
  <si>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</si>
  <si>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</si>
  <si>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</si>
  <si>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</si>
  <si>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</si>
  <si>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</si>
  <si>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</si>
  <si>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</si>
  <si>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</si>
  <si>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</si>
  <si>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</si>
  <si>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</si>
  <si>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</si>
  <si>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</si>
  <si>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</si>
  <si>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</si>
  <si>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</si>
  <si>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</si>
  <si>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</si>
  <si>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</si>
  <si>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</si>
  <si>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</si>
  <si>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</si>
  <si>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</si>
  <si>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</si>
  <si>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</si>
  <si>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</si>
  <si>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</si>
  <si>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</si>
  <si>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</si>
  <si>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</si>
  <si>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</si>
  <si>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</si>
  <si>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</si>
  <si>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</si>
  <si>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</si>
  <si>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</si>
  <si>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</si>
  <si>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</si>
  <si>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</si>
  <si>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</si>
  <si>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</si>
  <si>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</si>
  <si>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</si>
  <si>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</si>
  <si>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</si>
  <si>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</si>
  <si>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</si>
  <si>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</si>
  <si>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</si>
  <si>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</si>
  <si>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</si>
  <si>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</si>
  <si>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</si>
  <si>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</si>
  <si>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</si>
  <si>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</si>
  <si>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</si>
  <si>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</si>
  <si>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</si>
  <si>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</si>
  <si>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</si>
  <si>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</si>
  <si>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</si>
  <si>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</si>
  <si>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</si>
  <si>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</si>
  <si>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</si>
  <si>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</si>
  <si>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</si>
  <si>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</si>
  <si>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</si>
  <si>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</si>
  <si>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</si>
  <si>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</si>
  <si>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</si>
  <si>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</si>
  <si>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</si>
  <si>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</si>
  <si>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</si>
  <si>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</si>
  <si>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</si>
  <si>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</si>
  <si>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</si>
  <si>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</si>
  <si>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</si>
  <si>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</si>
  <si>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</si>
  <si>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</si>
  <si>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</si>
  <si>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</si>
  <si>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</si>
  <si>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</si>
  <si>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</si>
  <si>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</si>
  <si>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</si>
  <si>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</si>
  <si>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</si>
  <si>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</si>
  <si>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</si>
  <si>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</si>
  <si>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</si>
  <si>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</si>
  <si>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</si>
  <si>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</si>
  <si>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</si>
  <si>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</si>
  <si>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</si>
  <si>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</si>
  <si>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</si>
  <si>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</si>
  <si>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</si>
  <si>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</si>
  <si>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</si>
  <si>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</si>
  <si>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</si>
  <si>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</si>
  <si>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</si>
  <si>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</si>
  <si>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</si>
  <si>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</si>
  <si>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</si>
  <si>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</si>
  <si>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</si>
  <si>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</si>
  <si>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</si>
  <si>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</si>
  <si>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</si>
  <si>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</si>
  <si>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</si>
  <si>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</si>
  <si>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</si>
  <si>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</si>
  <si>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</si>
  <si>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</si>
  <si>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</si>
  <si>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</si>
  <si>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</si>
  <si>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</si>
  <si>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</si>
  <si>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</si>
  <si>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</si>
  <si>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</si>
  <si>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</si>
  <si>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</si>
  <si>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</si>
  <si>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</si>
  <si>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</si>
  <si>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</si>
  <si>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</si>
  <si>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</si>
  <si>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</si>
  <si>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</si>
  <si>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</si>
  <si>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</si>
  <si>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</si>
  <si>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</si>
  <si>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</si>
  <si>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</si>
  <si>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</si>
  <si>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</si>
  <si>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</si>
  <si>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</si>
  <si>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</si>
  <si>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</si>
  <si>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</si>
  <si>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</si>
  <si>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</si>
  <si>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</si>
  <si>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</si>
  <si>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</si>
  <si>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</si>
  <si>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</si>
  <si>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</si>
  <si>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</si>
  <si>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</si>
  <si>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</si>
  <si>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</si>
  <si>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</si>
  <si>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</si>
  <si>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</si>
  <si>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</si>
  <si>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</si>
  <si>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</si>
  <si>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</si>
  <si>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</si>
  <si>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</si>
  <si>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</si>
  <si>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</si>
  <si>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</si>
  <si>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</si>
  <si>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</si>
  <si>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</si>
  <si>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</si>
  <si>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</si>
  <si>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</si>
  <si>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</si>
  <si>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</si>
  <si>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</si>
  <si>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</si>
  <si>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</si>
  <si>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</si>
  <si>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</si>
  <si>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</si>
  <si>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</si>
  <si>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</si>
  <si>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</si>
  <si>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</si>
  <si>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</si>
  <si>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</si>
  <si>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</si>
  <si>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</si>
  <si>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</si>
  <si>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</si>
  <si>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</si>
  <si>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</si>
  <si>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</si>
  <si>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</si>
  <si>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</si>
  <si>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</si>
  <si>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</si>
  <si>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</si>
  <si>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</si>
  <si>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</si>
  <si>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</si>
  <si>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</si>
  <si>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</si>
  <si>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</si>
  <si>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</si>
  <si>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</si>
  <si>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</si>
  <si>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</si>
  <si>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</si>
  <si>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</si>
  <si>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</si>
  <si>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</si>
  <si>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</si>
  <si>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</si>
  <si>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</si>
  <si>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</si>
  <si>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</si>
  <si>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</si>
  <si>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</si>
  <si>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</si>
  <si>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</si>
  <si>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</si>
  <si>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</si>
  <si>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</si>
  <si>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</si>
  <si>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</si>
  <si>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</si>
  <si>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</si>
  <si>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</si>
  <si>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</si>
  <si>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</si>
  <si>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</si>
  <si>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</si>
  <si>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</si>
  <si>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</si>
  <si>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</si>
  <si>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</si>
  <si>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</si>
  <si>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</si>
  <si>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</si>
  <si>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</si>
  <si>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</si>
  <si>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</si>
  <si>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</si>
  <si>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</si>
  <si>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</si>
  <si>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</si>
  <si>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</si>
  <si>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</si>
  <si>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</si>
  <si>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</si>
  <si>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</si>
  <si>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</si>
  <si>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</si>
  <si>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</si>
  <si>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</si>
  <si>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</si>
  <si>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</si>
  <si>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</si>
  <si>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</si>
  <si>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</si>
  <si>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</si>
  <si>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</si>
  <si>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</si>
  <si>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</si>
  <si>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</si>
  <si>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</si>
  <si>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</si>
  <si>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</si>
  <si>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</si>
  <si>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</si>
  <si>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</si>
  <si>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</si>
  <si>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</si>
  <si>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</si>
  <si>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</si>
  <si>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</si>
  <si>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</si>
  <si>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</si>
  <si>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</si>
  <si>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</si>
  <si>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</si>
  <si>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</si>
  <si>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</si>
  <si>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</si>
  <si>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</si>
  <si>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</si>
  <si>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</si>
  <si>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</si>
  <si>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</si>
  <si>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</si>
  <si>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</si>
  <si>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</si>
  <si>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</si>
  <si>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</si>
  <si>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</si>
  <si>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</si>
  <si>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</si>
  <si>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</si>
  <si>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</si>
  <si>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</si>
  <si>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</si>
  <si>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</si>
  <si>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</si>
  <si>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</si>
  <si>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</si>
  <si>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</si>
  <si>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</si>
  <si>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</si>
  <si>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</si>
  <si>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</si>
  <si>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</si>
  <si>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</si>
  <si>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</si>
  <si>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</si>
  <si>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</si>
  <si>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</si>
  <si>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</si>
  <si>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</si>
  <si>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</si>
  <si>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</si>
  <si>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</si>
  <si>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</si>
  <si>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</si>
  <si>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</si>
  <si>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</si>
  <si>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</si>
  <si>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</si>
  <si>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</si>
  <si>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</si>
  <si>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</si>
  <si>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</si>
  <si>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</si>
  <si>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</si>
  <si>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</si>
  <si>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</si>
  <si>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</si>
  <si>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</si>
  <si>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</si>
  <si>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</si>
  <si>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</si>
  <si>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</si>
  <si>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</si>
  <si>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</si>
  <si>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</si>
  <si>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</si>
  <si>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</si>
  <si>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</si>
  <si>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</si>
  <si>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</si>
  <si>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</si>
  <si>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</si>
  <si>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</si>
  <si>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</si>
  <si>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</si>
  <si>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</si>
  <si>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</si>
  <si>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</si>
  <si>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</si>
  <si>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</si>
  <si>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</si>
  <si>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</si>
  <si>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</si>
  <si>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</si>
  <si>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</si>
  <si>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</si>
  <si>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</si>
  <si>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</si>
  <si>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</si>
  <si>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</si>
  <si>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</si>
  <si>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</si>
  <si>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</si>
  <si>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</si>
  <si>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</si>
  <si>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</si>
  <si>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</si>
  <si>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</si>
  <si>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</si>
  <si>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</si>
  <si>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</si>
  <si>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</si>
  <si>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</si>
  <si>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</si>
  <si>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</si>
  <si>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</si>
  <si>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</si>
  <si>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</si>
  <si>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</si>
  <si>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</si>
  <si>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</si>
  <si>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</si>
  <si>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</si>
  <si>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</si>
  <si>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</si>
  <si>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</si>
  <si>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</si>
  <si>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</si>
  <si>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</si>
  <si>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</si>
  <si>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</si>
  <si>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</si>
  <si>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</si>
  <si>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</si>
  <si>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</si>
  <si>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</si>
  <si>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</si>
  <si>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</si>
  <si>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</si>
  <si>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</si>
  <si>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</si>
  <si>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</si>
  <si>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</si>
  <si>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</si>
  <si>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</si>
  <si>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</si>
  <si>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</si>
  <si>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</si>
  <si>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</si>
  <si>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</si>
  <si>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</si>
  <si>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</si>
  <si>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</si>
  <si>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</si>
  <si>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</si>
  <si>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</si>
  <si>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</si>
  <si>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</si>
  <si>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</si>
  <si>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</si>
  <si>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</si>
  <si>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</si>
  <si>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</si>
  <si>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</si>
  <si>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</si>
  <si>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</si>
  <si>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</si>
  <si>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</si>
  <si>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</si>
  <si>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</si>
  <si>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</si>
  <si>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</si>
  <si>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</si>
  <si>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</si>
  <si>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</si>
  <si>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</si>
  <si>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</si>
  <si>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</si>
  <si>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</si>
  <si>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</si>
  <si>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</si>
  <si>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</si>
  <si>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</si>
  <si>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</si>
  <si>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</si>
  <si>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</si>
  <si>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</si>
  <si>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</si>
  <si>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</si>
  <si>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</si>
  <si>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</si>
  <si>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</si>
  <si>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</si>
  <si>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</si>
  <si>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</si>
  <si>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</si>
  <si>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</si>
  <si>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</si>
  <si>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</si>
  <si>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</si>
  <si>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</si>
  <si>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</si>
  <si>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</si>
  <si>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</si>
  <si>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</si>
  <si>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</si>
  <si>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</si>
  <si>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</si>
  <si>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</si>
  <si>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</si>
  <si>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</si>
  <si>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</si>
  <si>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</si>
  <si>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</si>
  <si>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</si>
  <si>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</si>
  <si>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</si>
  <si>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</si>
  <si>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</si>
  <si>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</si>
  <si>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</si>
  <si>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</si>
  <si>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</si>
  <si>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</si>
  <si>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</si>
  <si>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</si>
  <si>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</si>
  <si>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</si>
  <si>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</si>
  <si>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</si>
  <si>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</si>
  <si>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</si>
  <si>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</si>
  <si>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</si>
  <si>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</si>
  <si>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</si>
  <si>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</si>
  <si>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</si>
  <si>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</si>
  <si>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</si>
  <si>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</si>
  <si>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</si>
  <si>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</si>
  <si>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</si>
  <si>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</si>
  <si>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</si>
  <si>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</si>
  <si>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</si>
  <si>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</si>
  <si>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</si>
  <si>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</si>
  <si>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</si>
  <si>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</si>
  <si>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</si>
  <si>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</si>
  <si>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</si>
  <si>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</si>
  <si>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</si>
  <si>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</si>
  <si>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</si>
  <si>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</si>
  <si>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</si>
  <si>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</si>
  <si>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</si>
  <si>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</si>
  <si>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</si>
  <si>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</si>
  <si>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</si>
  <si>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</si>
  <si>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</si>
  <si>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</si>
  <si>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</si>
  <si>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</si>
  <si>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</si>
  <si>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</si>
  <si>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</si>
  <si>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</si>
  <si>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</si>
  <si>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</si>
  <si>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</si>
  <si>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</si>
  <si>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</si>
  <si>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</si>
  <si>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</si>
  <si>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</si>
  <si>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</si>
  <si>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</si>
  <si>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</si>
  <si>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</si>
  <si>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</si>
  <si>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</si>
  <si>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</si>
  <si>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</si>
  <si>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</si>
  <si>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</si>
  <si>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</si>
  <si>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</si>
  <si>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</si>
  <si>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</si>
  <si>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</si>
  <si>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</si>
  <si>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</si>
  <si>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</si>
  <si>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</si>
  <si>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</si>
  <si>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</si>
  <si>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</si>
  <si>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</si>
  <si>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</si>
  <si>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</si>
  <si>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</si>
  <si>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</si>
  <si>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</si>
  <si>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</si>
  <si>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</si>
  <si>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</si>
  <si>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</si>
  <si>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</si>
  <si>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</si>
  <si>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</si>
  <si>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</si>
  <si>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</si>
  <si>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</si>
  <si>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</si>
  <si>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</si>
  <si>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</si>
  <si>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</si>
  <si>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</si>
  <si>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</si>
  <si>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</si>
  <si>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</si>
  <si>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</si>
  <si>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</si>
  <si>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</si>
  <si>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</si>
  <si>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</si>
  <si>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</si>
  <si>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</si>
  <si>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</si>
  <si>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</si>
  <si>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</si>
  <si>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</si>
  <si>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</si>
  <si>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</si>
  <si>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</si>
  <si>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</si>
  <si>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</si>
  <si>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</si>
  <si>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</si>
  <si>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</si>
  <si>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</si>
  <si>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</si>
  <si>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</si>
  <si>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</si>
  <si>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</si>
  <si>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</si>
  <si>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</si>
  <si>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</si>
  <si>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</si>
  <si>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</si>
  <si>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</si>
  <si>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</si>
  <si>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</si>
  <si>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</si>
  <si>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</si>
  <si>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</si>
  <si>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</si>
  <si>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</si>
  <si>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</si>
  <si>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</si>
  <si>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</si>
  <si>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</si>
  <si>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</si>
  <si>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</si>
  <si>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</si>
  <si>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</si>
  <si>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</si>
  <si>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</si>
  <si>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</si>
  <si>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</si>
  <si>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</si>
  <si>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</si>
  <si>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</si>
  <si>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</si>
  <si>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</si>
  <si>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</si>
  <si>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</si>
  <si>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</si>
  <si>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</si>
  <si>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</si>
  <si>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</si>
  <si>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</si>
  <si>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</si>
  <si>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</si>
  <si>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</si>
  <si>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</si>
  <si>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</si>
  <si>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</si>
  <si>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</si>
  <si>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</si>
  <si>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</si>
  <si>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</si>
  <si>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</si>
  <si>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</si>
  <si>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</si>
  <si>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</si>
  <si>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</si>
  <si>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</si>
  <si>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</si>
  <si>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</si>
  <si>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</si>
  <si>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</si>
  <si>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</si>
  <si>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</si>
  <si>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</si>
  <si>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</si>
  <si>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</si>
  <si>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</si>
  <si>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</si>
  <si>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</si>
  <si>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</si>
  <si>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</si>
  <si>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</si>
  <si>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</si>
  <si>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</si>
  <si>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</si>
  <si>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</si>
  <si>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</si>
  <si>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</si>
  <si>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</si>
  <si>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</si>
  <si>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</si>
  <si>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</si>
  <si>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</si>
  <si>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</si>
  <si>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</si>
  <si>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</si>
  <si>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</si>
  <si>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</si>
  <si>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</si>
  <si>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</si>
  <si>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</si>
  <si>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</si>
  <si>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</si>
  <si>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</si>
  <si>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</si>
  <si>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</si>
  <si>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</si>
  <si>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</si>
  <si>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</si>
  <si>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</si>
  <si>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</si>
  <si>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</si>
  <si>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</si>
  <si>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</si>
  <si>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</si>
  <si>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</si>
  <si>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</si>
  <si>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</si>
  <si>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</si>
  <si>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</si>
  <si>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</si>
  <si>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</si>
  <si>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</si>
  <si>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</si>
  <si>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</si>
  <si>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</si>
  <si>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</si>
  <si>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</si>
  <si>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</si>
  <si>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</si>
  <si>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</si>
  <si>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</si>
  <si>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</si>
  <si>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</si>
  <si>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</si>
  <si>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</si>
  <si>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</si>
  <si>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</si>
  <si>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</si>
  <si>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</si>
  <si>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</si>
  <si>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</si>
  <si>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</si>
  <si>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</si>
  <si>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</si>
  <si>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</si>
  <si>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</si>
  <si>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</si>
  <si>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</si>
  <si>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</si>
  <si>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</si>
  <si>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</si>
  <si>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</si>
  <si>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</si>
  <si>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</si>
  <si>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</si>
  <si>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</si>
  <si>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</si>
  <si>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</si>
  <si>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</si>
  <si>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</si>
  <si>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</si>
  <si>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</si>
  <si>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</si>
  <si>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</si>
  <si>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</si>
  <si>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</si>
  <si>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</si>
  <si>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</si>
  <si>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</si>
  <si>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</si>
  <si>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</si>
  <si>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</si>
  <si>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</si>
  <si>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</si>
  <si>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</si>
  <si>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</si>
  <si>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</si>
  <si>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</si>
  <si>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</si>
  <si>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</si>
  <si>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</si>
  <si>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</si>
  <si>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</si>
  <si>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</si>
  <si>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</si>
  <si>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</si>
  <si>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</si>
  <si>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</si>
  <si>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</si>
  <si>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</si>
  <si>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</si>
  <si>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</si>
  <si>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</si>
  <si>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</si>
  <si>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</si>
  <si>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</si>
  <si>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</si>
  <si>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</si>
  <si>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</si>
  <si>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</si>
  <si>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</si>
  <si>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</si>
  <si>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</si>
  <si>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</si>
  <si>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</si>
  <si>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</si>
  <si>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</si>
  <si>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</si>
  <si>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</si>
  <si>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</si>
  <si>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</si>
  <si>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</si>
  <si>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</si>
  <si>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</si>
  <si>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</si>
  <si>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</si>
  <si>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</si>
  <si>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</si>
  <si>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</si>
  <si>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</si>
  <si>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</si>
  <si>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</si>
  <si>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</si>
  <si>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</si>
  <si>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</si>
  <si>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</si>
  <si>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</si>
  <si>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</si>
  <si>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</si>
  <si>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</si>
  <si>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</si>
  <si>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</si>
  <si>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</si>
  <si>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</si>
  <si>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</si>
  <si>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</si>
  <si>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</si>
  <si>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</si>
  <si>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</si>
  <si>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</si>
  <si>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</si>
  <si>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</si>
  <si>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</si>
  <si>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</si>
  <si>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</si>
  <si>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</si>
  <si>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</si>
  <si>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</si>
  <si>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</si>
  <si>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</si>
  <si>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</si>
  <si>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</si>
  <si>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</si>
  <si>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</si>
  <si>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</si>
  <si>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</si>
  <si>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</si>
  <si>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</si>
  <si>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</si>
  <si>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</si>
  <si>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</si>
  <si>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</si>
  <si>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</si>
  <si>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</si>
  <si>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</si>
  <si>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</si>
  <si>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</si>
  <si>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</si>
  <si>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</si>
  <si>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</si>
  <si>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</si>
  <si>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</si>
  <si>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</si>
  <si>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</si>
  <si>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</si>
  <si>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</si>
  <si>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</si>
  <si>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</si>
  <si>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</si>
  <si>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</si>
  <si>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</si>
  <si>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</si>
  <si>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</si>
  <si>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</si>
  <si>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</si>
  <si>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</si>
  <si>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</si>
  <si>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</si>
  <si>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</si>
  <si>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</si>
  <si>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</si>
  <si>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</si>
  <si>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</si>
  <si>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</si>
  <si>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</si>
  <si>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</si>
  <si>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</si>
  <si>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</si>
  <si>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</si>
  <si>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</si>
  <si>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</si>
  <si>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</si>
  <si>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</si>
  <si>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</si>
  <si>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</si>
  <si>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</si>
  <si>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</si>
  <si>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</si>
  <si>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</si>
  <si>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</si>
  <si>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</si>
  <si>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</si>
  <si>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</si>
  <si>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</si>
  <si>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</si>
  <si>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</si>
  <si>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</si>
  <si>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</si>
  <si>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</si>
  <si>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</si>
  <si>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</si>
  <si>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</si>
  <si>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</si>
  <si>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</si>
  <si>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</si>
  <si>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</si>
  <si>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</si>
  <si>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</si>
  <si>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</si>
  <si>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</si>
  <si>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</si>
  <si>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</si>
  <si>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</si>
  <si>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</si>
  <si>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</si>
  <si>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</si>
  <si>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</si>
  <si>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</si>
  <si>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</si>
  <si>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</si>
  <si>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</si>
  <si>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</si>
  <si>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</si>
  <si>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</si>
  <si>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</si>
  <si>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</si>
  <si>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</si>
  <si>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</si>
  <si>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</si>
  <si>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</si>
  <si>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</si>
  <si>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</si>
  <si>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</si>
  <si>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</si>
  <si>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</si>
  <si>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</si>
  <si>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</si>
  <si>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</si>
  <si>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</si>
  <si>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</si>
  <si>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</si>
  <si>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</si>
  <si>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</si>
  <si>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</si>
  <si>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</si>
  <si>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</si>
  <si>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</si>
  <si>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</si>
  <si>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</si>
  <si>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</si>
  <si>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</si>
  <si>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</si>
  <si>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</si>
  <si>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</si>
  <si>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</si>
  <si>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</si>
  <si>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</si>
  <si>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</si>
  <si>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</si>
  <si>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</si>
  <si>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</si>
  <si>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</si>
  <si>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</si>
  <si>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</si>
  <si>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</si>
  <si>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</si>
  <si>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</si>
  <si>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</si>
  <si>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</si>
  <si>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</si>
  <si>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</si>
  <si>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</si>
  <si>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</si>
  <si>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</si>
  <si>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</si>
  <si>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</si>
  <si>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</si>
  <si>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</si>
  <si>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</si>
  <si>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</si>
  <si>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</si>
  <si>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</si>
  <si>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</si>
  <si>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</si>
  <si>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</si>
  <si>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</si>
  <si>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</si>
  <si>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</si>
  <si>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</si>
  <si>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</si>
  <si>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</si>
  <si>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</si>
  <si>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</si>
  <si>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</si>
  <si>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</si>
  <si>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</si>
  <si>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</si>
  <si>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</si>
  <si>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</si>
  <si>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</si>
  <si>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</si>
  <si>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</si>
  <si>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</si>
  <si>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</si>
  <si>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</si>
  <si>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</si>
  <si>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</si>
  <si>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</si>
  <si>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</si>
  <si>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</si>
  <si>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</si>
  <si>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</si>
  <si>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</si>
  <si>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</si>
  <si>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</si>
  <si>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</si>
  <si>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</si>
  <si>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</si>
  <si>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</si>
  <si>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</si>
  <si>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</si>
  <si>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</si>
  <si>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</si>
  <si>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</si>
  <si>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</si>
  <si>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</si>
  <si>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</si>
  <si>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</si>
  <si>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</si>
  <si>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</si>
  <si>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</si>
  <si>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</si>
  <si>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</si>
  <si>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</si>
  <si>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</si>
  <si>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</si>
  <si>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</si>
  <si>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</si>
  <si>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</si>
  <si>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</si>
  <si>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</si>
  <si>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</si>
  <si>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</si>
  <si>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</si>
  <si>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</si>
  <si>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</si>
  <si>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</si>
  <si>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</si>
  <si>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</si>
  <si>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</si>
  <si>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</si>
  <si>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</si>
  <si>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</si>
  <si>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</si>
  <si>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</si>
  <si>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</si>
  <si>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</si>
  <si>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</si>
  <si>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</si>
  <si>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</si>
  <si>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</si>
  <si>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</si>
  <si>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</si>
  <si>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</si>
  <si>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</si>
  <si>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</si>
  <si>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</si>
  <si>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</si>
  <si>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</si>
  <si>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</si>
  <si>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</si>
  <si>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</si>
  <si>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</si>
  <si>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</si>
  <si>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</si>
  <si>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</si>
  <si>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</si>
  <si>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</si>
  <si>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</si>
  <si>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</si>
  <si>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</si>
  <si>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</si>
  <si>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</si>
  <si>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</si>
  <si>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</si>
  <si>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</si>
  <si>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</si>
  <si>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</si>
  <si>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</si>
  <si>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</si>
  <si>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</si>
  <si>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</si>
  <si>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</si>
  <si>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</si>
  <si>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</si>
  <si>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</si>
  <si>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</si>
  <si>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</si>
  <si>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</si>
  <si>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</si>
  <si>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</si>
  <si>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</si>
  <si>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</si>
  <si>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</si>
  <si>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</si>
  <si>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</si>
  <si>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</si>
  <si>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</si>
  <si>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</si>
  <si>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</si>
  <si>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</si>
  <si>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</si>
  <si>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</si>
  <si>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</si>
  <si>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</si>
  <si>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</si>
  <si>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</si>
  <si>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</si>
  <si>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</si>
  <si>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</si>
  <si>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</si>
  <si>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</si>
  <si>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</si>
  <si>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</si>
  <si>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</si>
  <si>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</si>
  <si>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</si>
  <si>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</si>
  <si>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</si>
  <si>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</si>
  <si>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</si>
  <si>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</si>
  <si>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</si>
  <si>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</si>
  <si>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</si>
  <si>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</si>
  <si>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</si>
  <si>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</si>
  <si>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</si>
  <si>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</si>
  <si>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</si>
  <si>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</si>
  <si>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</si>
  <si>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</si>
  <si>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</si>
  <si>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</si>
  <si>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</si>
  <si>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</si>
  <si>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</si>
  <si>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</si>
  <si>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</si>
  <si>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</si>
  <si>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</si>
  <si>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</si>
  <si>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</si>
  <si>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</si>
  <si>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</si>
  <si>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</si>
  <si>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</si>
  <si>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</si>
  <si>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</si>
  <si>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</si>
  <si>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</si>
  <si>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</si>
  <si>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</si>
  <si>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</si>
  <si>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</si>
  <si>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</si>
  <si>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</si>
  <si>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</si>
  <si>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</si>
  <si>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</si>
  <si>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</si>
  <si>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</si>
  <si>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</si>
  <si>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</si>
  <si>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</si>
  <si>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</si>
  <si>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</si>
  <si>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</si>
  <si>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</si>
  <si>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</si>
  <si>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</si>
  <si>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</si>
  <si>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</si>
  <si>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</si>
  <si>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</si>
  <si>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</si>
  <si>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</si>
  <si>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</si>
  <si>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</si>
  <si>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</si>
  <si>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</si>
  <si>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</si>
  <si>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</si>
  <si>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</si>
  <si>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</si>
  <si>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</si>
  <si>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</si>
  <si>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</si>
  <si>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</si>
  <si>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</si>
  <si>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</si>
  <si>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</si>
  <si>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</si>
  <si>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</si>
  <si>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</si>
  <si>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</si>
  <si>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</si>
  <si>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</si>
  <si>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</si>
  <si>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</si>
  <si>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</si>
  <si>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</si>
  <si>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</si>
  <si>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</si>
  <si>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</si>
  <si>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</si>
  <si>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</si>
  <si>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</si>
  <si>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</si>
  <si>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</si>
  <si>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</si>
  <si>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</si>
  <si>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</si>
  <si>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</si>
  <si>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</si>
  <si>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</si>
  <si>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</si>
  <si>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</si>
  <si>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</si>
  <si>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</si>
  <si>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</si>
  <si>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</si>
  <si>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</si>
  <si>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</si>
  <si>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</si>
  <si>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</si>
  <si>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</si>
  <si>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</si>
  <si>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</si>
  <si>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</si>
  <si>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</si>
  <si>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</si>
  <si>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</si>
  <si>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</si>
  <si>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</si>
  <si>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</si>
  <si>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</si>
  <si>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</si>
  <si>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</si>
  <si>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</si>
  <si>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</si>
  <si>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</si>
  <si>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</si>
  <si>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</si>
  <si>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</si>
  <si>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</si>
  <si>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</si>
  <si>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</si>
  <si>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</si>
  <si>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</si>
  <si>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</si>
  <si>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</si>
  <si>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</si>
  <si>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</si>
  <si>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</si>
  <si>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</si>
  <si>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</si>
  <si>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</si>
  <si>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</si>
  <si>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</si>
  <si>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</si>
  <si>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</si>
  <si>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</si>
  <si>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</si>
  <si>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</si>
  <si>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</si>
  <si>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</si>
  <si>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</si>
  <si>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</si>
  <si>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</si>
  <si>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</si>
  <si>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</si>
  <si>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</si>
  <si>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</si>
  <si>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</si>
  <si>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</si>
  <si>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</si>
  <si>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</si>
  <si>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</si>
  <si>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</si>
  <si>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</si>
  <si>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</si>
  <si>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</si>
  <si>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</si>
  <si>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</si>
  <si>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</si>
  <si>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</si>
  <si>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</si>
  <si>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</si>
  <si>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</si>
  <si>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</si>
  <si>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</si>
  <si>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</si>
  <si>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</si>
  <si>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</si>
  <si>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</si>
  <si>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</si>
  <si>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</si>
  <si>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</si>
  <si>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</si>
  <si>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</si>
  <si>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</si>
  <si>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</si>
  <si>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</si>
  <si>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</si>
  <si>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</si>
  <si>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</si>
  <si>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</si>
  <si>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</si>
  <si>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</si>
  <si>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</si>
  <si>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</si>
  <si>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</si>
  <si>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</si>
  <si>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</si>
  <si>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</si>
  <si>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</si>
  <si>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</si>
  <si>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</si>
  <si>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</si>
  <si>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</si>
  <si>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</si>
  <si>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</si>
  <si>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</si>
  <si>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</si>
  <si>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</si>
  <si>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</si>
  <si>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</si>
  <si>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</si>
  <si>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</si>
  <si>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</si>
  <si>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</si>
  <si>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</si>
  <si>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</si>
  <si>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</si>
  <si>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</si>
  <si>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</si>
  <si>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</si>
  <si>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</si>
  <si>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</si>
  <si>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</si>
  <si>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</si>
  <si>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</si>
  <si>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</si>
  <si>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</si>
  <si>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</si>
  <si>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</si>
  <si>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</si>
  <si>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</si>
  <si>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</si>
  <si>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</si>
  <si>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</si>
  <si>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</si>
  <si>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</si>
  <si>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</si>
  <si>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</si>
  <si>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</si>
  <si>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</si>
  <si>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</si>
  <si>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</si>
  <si>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</si>
  <si>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</si>
  <si>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</si>
  <si>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</si>
  <si>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</si>
  <si>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</si>
  <si>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</si>
  <si>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</si>
  <si>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</si>
  <si>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</si>
  <si>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</si>
  <si>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</si>
  <si>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</si>
  <si>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</si>
  <si>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</si>
  <si>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</si>
  <si>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</si>
  <si>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</si>
  <si>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</si>
  <si>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</si>
  <si>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</si>
  <si>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</si>
  <si>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</si>
  <si>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</si>
  <si>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</si>
  <si>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</si>
  <si>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</si>
  <si>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</si>
  <si>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</si>
  <si>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</si>
  <si>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</si>
  <si>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</si>
  <si>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</si>
  <si>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</si>
  <si>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</si>
  <si>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</si>
  <si>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</si>
  <si>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</si>
  <si>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</si>
  <si>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</si>
  <si>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</si>
  <si>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</si>
  <si>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</si>
  <si>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</si>
  <si>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</si>
  <si>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</si>
  <si>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</si>
  <si>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</si>
  <si>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</si>
  <si>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</si>
  <si>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</si>
  <si>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</si>
  <si>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</si>
  <si>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</si>
  <si>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</si>
  <si>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</si>
  <si>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</si>
  <si>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</si>
  <si>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</si>
  <si>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</si>
  <si>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</si>
  <si>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</si>
  <si>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</si>
  <si>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</si>
  <si>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</si>
  <si>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</si>
  <si>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</si>
  <si>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</si>
  <si>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</si>
  <si>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</si>
  <si>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</si>
  <si>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</si>
  <si>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</si>
  <si>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</si>
  <si>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</si>
  <si>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</si>
  <si>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</si>
  <si>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</si>
  <si>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</si>
  <si>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</si>
  <si>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</si>
  <si>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</si>
  <si>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</si>
  <si>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</si>
  <si>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</si>
  <si>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</si>
  <si>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</si>
  <si>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</si>
  <si>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</si>
  <si>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</si>
  <si>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</si>
  <si>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</si>
  <si>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</si>
  <si>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</si>
  <si>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</si>
  <si>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</si>
  <si>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</si>
  <si>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</si>
  <si>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</si>
  <si>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</si>
  <si>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</si>
  <si>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</si>
  <si>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</si>
  <si>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</si>
  <si>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</si>
  <si>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</si>
  <si>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</si>
  <si>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</si>
  <si>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</si>
  <si>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</si>
  <si>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</si>
  <si>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</si>
  <si>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</si>
  <si>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</si>
  <si>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</si>
  <si>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</si>
  <si>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</si>
  <si>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</si>
  <si>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</si>
  <si>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</si>
  <si>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</si>
  <si>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</si>
  <si>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</si>
  <si>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</si>
  <si>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</si>
  <si>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</si>
  <si>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</si>
  <si>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</si>
  <si>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</si>
  <si>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</si>
  <si>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</si>
  <si>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</si>
  <si>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</si>
  <si>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</si>
  <si>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</si>
  <si>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</si>
  <si>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</si>
  <si>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</si>
  <si>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</si>
  <si>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</si>
  <si>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</si>
  <si>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</si>
  <si>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</si>
  <si>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</si>
  <si>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</si>
  <si>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</si>
  <si>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</si>
  <si>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</si>
  <si>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</si>
  <si>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</si>
  <si>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</si>
  <si>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</si>
  <si>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</si>
  <si>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</si>
  <si>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</si>
  <si>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</si>
  <si>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</si>
  <si>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</si>
  <si>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</si>
  <si>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</si>
  <si>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</si>
  <si>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</si>
  <si>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</si>
  <si>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</si>
  <si>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</si>
  <si>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</si>
  <si>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</si>
  <si>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</si>
  <si>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</si>
  <si>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</si>
  <si>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</si>
  <si>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</si>
  <si>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</si>
  <si>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</si>
  <si>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</si>
  <si>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</si>
  <si>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</si>
  <si>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</si>
  <si>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</si>
  <si>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</si>
  <si>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</si>
  <si>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</si>
  <si>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</si>
  <si>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</si>
  <si>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</si>
  <si>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</si>
  <si>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</si>
  <si>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</si>
  <si>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</si>
  <si>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</si>
  <si>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</si>
  <si>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</si>
  <si>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</si>
  <si>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</si>
  <si>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</si>
  <si>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</si>
  <si>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</si>
  <si>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</si>
  <si>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</si>
  <si>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</si>
  <si>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</si>
  <si>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</si>
  <si>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</si>
  <si>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</si>
  <si>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</si>
  <si>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</si>
  <si>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</si>
  <si>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</si>
  <si>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</si>
  <si>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</si>
  <si>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</si>
  <si>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</si>
  <si>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</si>
  <si>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</si>
  <si>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</si>
  <si>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</si>
  <si>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</si>
  <si>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</si>
  <si>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</si>
  <si>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</si>
  <si>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</si>
  <si>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</si>
  <si>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</si>
  <si>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</si>
  <si>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</si>
  <si>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</si>
  <si>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</si>
  <si>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</si>
  <si>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</si>
  <si>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</si>
  <si>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</si>
  <si>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</si>
  <si>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</si>
  <si>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</si>
  <si>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</si>
  <si>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</si>
  <si>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</si>
  <si>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</si>
  <si>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</si>
  <si>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</si>
  <si>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</si>
  <si>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</si>
  <si>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</si>
  <si>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</si>
  <si>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</si>
  <si>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</si>
  <si>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</si>
  <si>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</si>
  <si>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</si>
  <si>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</si>
  <si>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</si>
  <si>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</si>
  <si>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</si>
  <si>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</si>
  <si>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</si>
  <si>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</si>
  <si>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</si>
  <si>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</si>
  <si>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</si>
  <si>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</si>
  <si>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</si>
  <si>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</si>
  <si>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</si>
  <si>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</si>
  <si>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</si>
  <si>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</si>
  <si>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</si>
  <si>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</si>
  <si>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</si>
  <si>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</si>
  <si>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</si>
  <si>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</si>
  <si>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</si>
  <si>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</si>
  <si>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</si>
  <si>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</si>
  <si>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</si>
  <si>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</si>
  <si>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</si>
  <si>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</si>
  <si>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</si>
  <si>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</si>
  <si>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</si>
  <si>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</si>
  <si>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</si>
  <si>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</si>
  <si>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</si>
  <si>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</si>
  <si>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</si>
  <si>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</si>
  <si>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</si>
  <si>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</si>
  <si>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</si>
  <si>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</si>
  <si>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</si>
  <si>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</si>
  <si>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</si>
  <si>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</si>
  <si>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</si>
  <si>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</si>
  <si>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</si>
  <si>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</si>
  <si>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</si>
  <si>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</si>
  <si>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</si>
  <si>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</si>
  <si>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</si>
  <si>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</si>
  <si>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</si>
  <si>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</si>
  <si>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</si>
  <si>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</si>
  <si>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</si>
  <si>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</si>
  <si>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</si>
  <si>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</si>
  <si>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</si>
  <si>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</si>
  <si>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</si>
  <si>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</si>
  <si>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</si>
  <si>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</si>
  <si>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</si>
  <si>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</si>
  <si>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</si>
  <si>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</si>
  <si>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</si>
  <si>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</si>
  <si>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</si>
  <si>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</si>
  <si>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</si>
  <si>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</si>
  <si>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</si>
  <si>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</si>
  <si>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</si>
  <si>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</si>
  <si>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</si>
  <si>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</si>
  <si>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</si>
  <si>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</si>
  <si>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</si>
  <si>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</si>
  <si>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</si>
  <si>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</si>
  <si>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</si>
  <si>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</si>
  <si>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</si>
  <si>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</si>
  <si>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</si>
  <si>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</si>
  <si>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</si>
  <si>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</si>
  <si>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</si>
  <si>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</si>
  <si>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</si>
  <si>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</si>
  <si>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</si>
  <si>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</si>
  <si>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</si>
  <si>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</si>
  <si>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</si>
  <si>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</si>
  <si>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</si>
  <si>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</si>
  <si>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</si>
  <si>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</si>
  <si>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</si>
  <si>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</si>
  <si>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</si>
  <si>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</si>
  <si>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</si>
  <si>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</si>
  <si>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</si>
  <si>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</si>
  <si>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</si>
  <si>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</si>
  <si>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</si>
  <si>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</si>
  <si>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</si>
  <si>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</si>
  <si>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</si>
  <si>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</si>
  <si>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</si>
  <si>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</si>
  <si>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</si>
  <si>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</si>
  <si>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</si>
  <si>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</si>
  <si>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</si>
  <si>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</si>
  <si>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</si>
  <si>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</si>
  <si>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</si>
  <si>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</si>
  <si>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</si>
  <si>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</si>
  <si>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</si>
  <si>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</si>
  <si>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</si>
  <si>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</si>
  <si>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</si>
  <si>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</si>
  <si>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</si>
  <si>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</si>
  <si>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</si>
  <si>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</si>
  <si>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</si>
  <si>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</si>
  <si>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</si>
  <si>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</si>
  <si>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</si>
  <si>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</si>
  <si>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</si>
  <si>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</si>
  <si>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</si>
  <si>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</si>
  <si>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</si>
  <si>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</si>
  <si>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</si>
  <si>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</si>
  <si>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</si>
  <si>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</si>
  <si>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</si>
  <si>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</si>
  <si>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</si>
  <si>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</si>
  <si>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</si>
  <si>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</si>
  <si>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</si>
  <si>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</si>
  <si>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</si>
  <si>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</si>
  <si>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</si>
  <si>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</si>
  <si>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</si>
  <si>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</si>
  <si>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</si>
  <si>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</si>
  <si>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</si>
  <si>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</si>
  <si>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</si>
  <si>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</si>
  <si>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</si>
  <si>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</si>
  <si>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</si>
  <si>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</si>
  <si>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</si>
  <si>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</si>
  <si>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</si>
  <si>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</si>
  <si>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</si>
  <si>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</si>
  <si>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</si>
  <si>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</si>
  <si>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</si>
  <si>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</si>
  <si>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</si>
  <si>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</si>
  <si>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</si>
  <si>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</si>
  <si>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</si>
  <si>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</si>
  <si>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</si>
  <si>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</si>
  <si>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</si>
  <si>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</si>
  <si>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</si>
  <si>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</si>
  <si>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</si>
  <si>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</si>
  <si>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</si>
  <si>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</si>
  <si>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</si>
  <si>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</si>
  <si>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</si>
  <si>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</si>
  <si>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</si>
  <si>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</si>
  <si>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</si>
  <si>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</si>
  <si>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</si>
  <si>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</si>
  <si>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</si>
  <si>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</si>
  <si>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</si>
  <si>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</si>
  <si>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</si>
  <si>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</si>
  <si>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</si>
  <si>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</si>
  <si>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</si>
  <si>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</si>
  <si>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</si>
  <si>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</si>
  <si>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</si>
  <si>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</si>
  <si>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</si>
  <si>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</si>
  <si>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</si>
  <si>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</si>
  <si>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</si>
  <si>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</si>
  <si>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</si>
  <si>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</si>
  <si>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</si>
  <si>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</si>
  <si>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</si>
  <si>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</si>
  <si>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</si>
  <si>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</si>
  <si>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</si>
  <si>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</si>
  <si>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</si>
  <si>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</si>
  <si>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</si>
  <si>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</si>
  <si>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</si>
  <si>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</si>
  <si>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</si>
  <si>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</si>
  <si>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</si>
  <si>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</si>
  <si>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</si>
  <si>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</si>
  <si>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</si>
  <si>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</si>
  <si>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</si>
  <si>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</si>
  <si>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</si>
  <si>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</si>
  <si>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</si>
  <si>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</si>
  <si>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</si>
  <si>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</si>
  <si>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</si>
  <si>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</si>
  <si>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</si>
  <si>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</si>
  <si>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</si>
  <si>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</si>
  <si>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</si>
  <si>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</si>
  <si>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</si>
  <si>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</si>
  <si>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</si>
  <si>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</si>
  <si>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</si>
  <si>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</si>
  <si>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</si>
  <si>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</si>
  <si>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</si>
  <si>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</si>
  <si>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</si>
  <si>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</si>
  <si>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</si>
  <si>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</si>
  <si>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</si>
  <si>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</si>
  <si>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</si>
  <si>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</si>
  <si>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</si>
  <si>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</si>
  <si>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</si>
  <si>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</si>
  <si>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</si>
  <si>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</si>
  <si>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</si>
  <si>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</si>
  <si>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</si>
  <si>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</si>
  <si>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</si>
  <si>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</si>
  <si>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</si>
  <si>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</si>
  <si>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</si>
  <si>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</si>
  <si>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</si>
  <si>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</si>
  <si>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</si>
  <si>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</si>
  <si>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</si>
  <si>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</si>
  <si>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</si>
  <si>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</si>
  <si>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</si>
  <si>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</si>
  <si>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</si>
  <si>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</si>
  <si>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</si>
  <si>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</si>
  <si>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</si>
  <si>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</si>
  <si>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</si>
  <si>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</si>
  <si>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</si>
  <si>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</si>
  <si>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</si>
  <si>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</si>
  <si>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</si>
  <si>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</si>
  <si>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</si>
  <si>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</si>
  <si>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</si>
  <si>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</si>
  <si>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</si>
  <si>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</si>
  <si>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</si>
  <si>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</si>
  <si>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</si>
  <si>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</si>
  <si>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</si>
  <si>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</si>
  <si>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</si>
  <si>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</si>
  <si>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</si>
  <si>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</si>
  <si>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</si>
  <si>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</si>
  <si>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</si>
  <si>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</si>
  <si>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</si>
  <si>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</si>
  <si>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</si>
  <si>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</si>
  <si>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</si>
  <si>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</si>
  <si>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</si>
  <si>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</si>
  <si>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</si>
  <si>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</si>
  <si>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</si>
  <si>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</si>
  <si>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</si>
  <si>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</si>
  <si>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</si>
  <si>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</si>
  <si>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</si>
  <si>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</si>
  <si>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</si>
  <si>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</si>
  <si>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</si>
  <si>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</si>
  <si>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</si>
  <si>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</si>
  <si>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</si>
  <si>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</si>
  <si>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</si>
  <si>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</si>
  <si>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</si>
  <si>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</si>
  <si>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</si>
  <si>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</si>
  <si>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</si>
  <si>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</si>
  <si>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</si>
  <si>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</si>
  <si>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</si>
  <si>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</si>
  <si>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</si>
  <si>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</si>
  <si>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</si>
  <si>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</si>
  <si>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</si>
  <si>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</si>
  <si>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</si>
  <si>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</si>
  <si>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</si>
  <si>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</si>
  <si>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</si>
  <si>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</si>
  <si>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</si>
  <si>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</si>
  <si>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</si>
  <si>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</si>
  <si>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</si>
  <si>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</si>
  <si>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</si>
  <si>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</si>
  <si>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</si>
  <si>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</si>
  <si>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</si>
  <si>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</si>
  <si>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</si>
  <si>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</si>
  <si>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</si>
  <si>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</si>
  <si>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</si>
  <si>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</si>
  <si>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</si>
  <si>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</si>
  <si>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</si>
  <si>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</si>
  <si>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</si>
  <si>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</si>
  <si>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</si>
  <si>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</si>
  <si>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</si>
  <si>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</si>
  <si>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</si>
  <si>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</si>
  <si>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</si>
  <si>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</si>
  <si>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</si>
  <si>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</si>
  <si>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</si>
  <si>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</si>
  <si>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</si>
  <si>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</si>
  <si>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</si>
  <si>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</si>
  <si>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</si>
  <si>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</si>
  <si>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</si>
  <si>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</si>
  <si>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</si>
  <si>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</si>
  <si>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</si>
  <si>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</si>
  <si>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</si>
  <si>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</si>
  <si>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</si>
  <si>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</si>
  <si>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</si>
  <si>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</si>
  <si>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</si>
  <si>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</si>
  <si>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</si>
  <si>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</si>
  <si>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</si>
  <si>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</si>
  <si>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</si>
  <si>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</si>
  <si>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</si>
  <si>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</si>
  <si>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</si>
  <si>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</si>
  <si>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</si>
  <si>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</si>
  <si>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</si>
  <si>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</si>
  <si>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</si>
  <si>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</si>
  <si>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</si>
  <si>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</si>
  <si>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</si>
  <si>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</si>
  <si>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</si>
  <si>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</si>
  <si>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</si>
  <si>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</si>
  <si>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</si>
  <si>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</si>
  <si>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</si>
  <si>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</si>
  <si>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</si>
  <si>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</si>
  <si>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</si>
  <si>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</si>
  <si>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</si>
  <si>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</si>
  <si>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</si>
  <si>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</si>
  <si>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</si>
  <si>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</si>
  <si>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</si>
  <si>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</si>
  <si>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</si>
  <si>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</si>
  <si>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</si>
  <si>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</si>
  <si>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</si>
  <si>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</si>
  <si>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</si>
  <si>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</si>
  <si>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</si>
  <si>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</si>
  <si>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</si>
  <si>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</si>
  <si>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</si>
  <si>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</si>
  <si>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</si>
  <si>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</si>
  <si>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</si>
  <si>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</si>
  <si>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</si>
  <si>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</si>
  <si>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</si>
  <si>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</si>
  <si>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</si>
  <si>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</si>
  <si>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</si>
  <si>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</si>
  <si>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</si>
  <si>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</si>
  <si>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</si>
  <si>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</si>
  <si>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</si>
  <si>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</si>
  <si>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</si>
  <si>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</si>
  <si>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</si>
  <si>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</si>
  <si>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</si>
  <si>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</si>
  <si>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</si>
  <si>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</si>
  <si>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</si>
  <si>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</si>
  <si>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</si>
  <si>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</si>
  <si>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</si>
  <si>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</si>
  <si>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</si>
  <si>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</si>
  <si>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</si>
  <si>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</si>
  <si>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</si>
  <si>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</si>
  <si>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</si>
  <si>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</si>
  <si>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</si>
  <si>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</si>
  <si>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</si>
  <si>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</si>
  <si>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</si>
  <si>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</si>
  <si>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</si>
  <si>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</si>
  <si>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</si>
  <si>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</si>
  <si>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</si>
  <si>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</si>
  <si>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</si>
  <si>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</si>
  <si>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</si>
  <si>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</si>
  <si>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</si>
  <si>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</si>
  <si>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</si>
  <si>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</si>
  <si>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</si>
  <si>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</si>
  <si>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</si>
  <si>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</si>
  <si>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</si>
  <si>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</si>
  <si>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</si>
  <si>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</si>
  <si>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</si>
  <si>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</si>
  <si>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</si>
  <si>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</si>
  <si>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</si>
  <si>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</si>
  <si>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</si>
  <si>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</si>
  <si>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</si>
  <si>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</si>
  <si>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</si>
  <si>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</si>
  <si>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</si>
  <si>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</si>
  <si>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</si>
  <si>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</si>
  <si>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</si>
  <si>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</si>
  <si>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</si>
  <si>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</si>
  <si>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</si>
  <si>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</si>
  <si>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</si>
  <si>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</si>
  <si>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</si>
  <si>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</si>
  <si>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</si>
  <si>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</si>
  <si>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</si>
  <si>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</si>
  <si>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</si>
  <si>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</si>
  <si>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</si>
  <si>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</si>
  <si>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</si>
  <si>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</si>
  <si>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</si>
  <si>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</si>
  <si>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</si>
  <si>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</si>
  <si>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</si>
  <si>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</si>
  <si>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</si>
  <si>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</si>
  <si>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</si>
  <si>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</si>
  <si>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</si>
  <si>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</si>
  <si>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</si>
  <si>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</si>
  <si>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</si>
  <si>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</si>
  <si>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</si>
  <si>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</si>
  <si>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</si>
  <si>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</si>
  <si>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</si>
  <si>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</si>
  <si>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</si>
  <si>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</si>
  <si>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</si>
  <si>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</si>
  <si>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</si>
  <si>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</si>
  <si>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</si>
  <si>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</si>
  <si>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</si>
  <si>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</si>
  <si>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</si>
  <si>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</si>
  <si>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</si>
  <si>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</si>
  <si>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</si>
  <si>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</si>
  <si>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</si>
  <si>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</si>
  <si>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</si>
  <si>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</si>
  <si>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</si>
  <si>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</si>
  <si>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</si>
  <si>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</si>
  <si>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</si>
  <si>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</si>
  <si>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</si>
  <si>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</si>
  <si>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</si>
  <si>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</si>
  <si>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</si>
  <si>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</si>
  <si>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</si>
  <si>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</si>
  <si>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</si>
  <si>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</si>
  <si>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</si>
  <si>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</si>
  <si>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</si>
  <si>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</si>
  <si>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</si>
  <si>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</si>
  <si>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</si>
  <si>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</si>
  <si>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</si>
  <si>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</si>
  <si>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</si>
  <si>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</si>
  <si>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</si>
  <si>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</si>
  <si>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</si>
  <si>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</si>
  <si>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</si>
  <si>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</si>
  <si>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</si>
  <si>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</si>
  <si>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</si>
  <si>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</si>
  <si>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</si>
  <si>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</si>
  <si>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</si>
  <si>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</si>
  <si>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</si>
  <si>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</si>
  <si>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</si>
  <si>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</si>
  <si>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</si>
  <si>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</si>
  <si>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</si>
  <si>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</si>
  <si>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</si>
  <si>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</si>
  <si>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</si>
  <si>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</si>
  <si>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</si>
  <si>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</si>
  <si>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</si>
  <si>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</si>
  <si>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</si>
  <si>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</si>
  <si>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</si>
  <si>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</si>
  <si>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</si>
  <si>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</si>
  <si>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</si>
  <si>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</si>
  <si>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</si>
  <si>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</si>
  <si>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</si>
  <si>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</si>
  <si>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</si>
  <si>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</si>
  <si>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</si>
  <si>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</si>
  <si>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</si>
  <si>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</si>
  <si>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</si>
  <si>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</si>
  <si>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</si>
  <si>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</si>
  <si>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</si>
  <si>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</si>
  <si>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</si>
  <si>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</si>
  <si>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</si>
  <si>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</si>
  <si>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</si>
  <si>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</si>
  <si>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</si>
  <si>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</si>
  <si>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</si>
  <si>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</si>
  <si>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</si>
  <si>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</si>
  <si>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</si>
  <si>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</si>
  <si>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</si>
  <si>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</si>
  <si>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</si>
  <si>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</si>
  <si>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</si>
  <si>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</si>
  <si>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</si>
  <si>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</si>
  <si>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</si>
  <si>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</si>
  <si>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</si>
  <si>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</si>
  <si>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</si>
  <si>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</si>
  <si>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</si>
  <si>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</si>
  <si>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</si>
  <si>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</si>
  <si>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</si>
  <si>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</si>
  <si>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</si>
  <si>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</si>
  <si>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</si>
  <si>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</si>
  <si>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</si>
  <si>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</si>
  <si>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</si>
  <si>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</si>
  <si>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</si>
  <si>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</si>
  <si>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</si>
  <si>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</si>
  <si>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</si>
  <si>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</si>
  <si>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</si>
  <si>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</si>
  <si>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</si>
  <si>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</si>
  <si>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</si>
  <si>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</si>
  <si>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</si>
  <si>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</si>
  <si>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</si>
  <si>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</si>
  <si>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</si>
  <si>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</si>
  <si>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</si>
  <si>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</si>
  <si>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</si>
  <si>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</si>
  <si>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</si>
  <si>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</si>
  <si>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</si>
  <si>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</si>
  <si>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</si>
  <si>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</si>
  <si>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</si>
  <si>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</si>
  <si>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</si>
  <si>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</si>
  <si>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</si>
  <si>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</si>
  <si>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</si>
  <si>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</si>
  <si>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</si>
  <si>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</si>
  <si>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</si>
  <si>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</si>
  <si>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</si>
  <si>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</si>
  <si>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</si>
  <si>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</si>
  <si>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</si>
  <si>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</si>
  <si>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</si>
  <si>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</si>
  <si>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</si>
  <si>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</si>
  <si>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</si>
  <si>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</si>
  <si>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</si>
  <si>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</si>
  <si>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</si>
  <si>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</si>
  <si>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</si>
  <si>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</si>
  <si>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</si>
  <si>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</si>
  <si>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</si>
  <si>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</si>
  <si>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</si>
  <si>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</si>
  <si>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</si>
  <si>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</si>
  <si>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</si>
  <si>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</si>
  <si>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</si>
  <si>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</si>
  <si>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</si>
  <si>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</si>
  <si>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</si>
  <si>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</si>
  <si>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</si>
  <si>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</si>
  <si>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</si>
  <si>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</si>
  <si>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</si>
  <si>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</si>
  <si>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</si>
  <si>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</si>
  <si>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</si>
  <si>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</si>
  <si>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</si>
  <si>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</si>
  <si>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</si>
  <si>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</si>
  <si>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</si>
  <si>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</si>
  <si>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</si>
  <si>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</si>
  <si>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</si>
  <si>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</si>
  <si>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</si>
  <si>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</si>
  <si>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</si>
  <si>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</si>
  <si>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</si>
  <si>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</si>
  <si>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</si>
  <si>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</si>
  <si>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</si>
  <si>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</si>
  <si>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</si>
  <si>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</si>
  <si>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</si>
  <si>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</si>
  <si>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</si>
  <si>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</si>
  <si>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</si>
  <si>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</si>
  <si>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</si>
  <si>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</si>
  <si>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</si>
  <si>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</si>
  <si>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</si>
  <si>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</si>
  <si>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</si>
  <si>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</si>
  <si>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</si>
  <si>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</si>
  <si>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</si>
  <si>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</si>
  <si>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</si>
  <si>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</si>
  <si>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</si>
  <si>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</si>
  <si>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</si>
  <si>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</si>
  <si>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</si>
  <si>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</si>
  <si>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</si>
  <si>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</si>
  <si>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</si>
  <si>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</si>
  <si>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</si>
  <si>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</si>
  <si>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</si>
  <si>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</si>
  <si>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</si>
  <si>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</si>
  <si>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</si>
  <si>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</si>
  <si>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</si>
  <si>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</si>
  <si>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</si>
  <si>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</si>
  <si>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</si>
  <si>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</si>
  <si>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</si>
  <si>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</si>
  <si>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</si>
  <si>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</si>
  <si>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</si>
  <si>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</si>
  <si>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</si>
  <si>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</si>
  <si>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</si>
  <si>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</si>
  <si>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</si>
  <si>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</si>
  <si>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</si>
  <si>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</si>
  <si>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</si>
  <si>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</si>
  <si>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</si>
  <si>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</si>
  <si>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</si>
  <si>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</si>
  <si>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</si>
  <si>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</si>
  <si>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</si>
  <si>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</si>
  <si>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</si>
  <si>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</si>
  <si>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</si>
  <si>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</si>
  <si>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</si>
  <si>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</si>
  <si>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</si>
  <si>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</si>
  <si>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</si>
  <si>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</si>
  <si>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</si>
  <si>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</si>
  <si>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</si>
  <si>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</si>
  <si>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</si>
  <si>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</si>
  <si>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</si>
  <si>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</si>
  <si>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</si>
  <si>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</si>
  <si>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</si>
  <si>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</si>
  <si>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</si>
  <si>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</si>
  <si>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</si>
  <si>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</si>
  <si>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</si>
  <si>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</si>
  <si>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</si>
  <si>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</si>
  <si>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</si>
  <si>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</si>
  <si>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</si>
  <si>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</si>
  <si>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</si>
  <si>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</si>
  <si>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</si>
  <si>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</si>
  <si>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</si>
  <si>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</si>
  <si>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</si>
  <si>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</si>
  <si>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</si>
  <si>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</si>
  <si>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</si>
  <si>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</si>
  <si>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</si>
  <si>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</si>
  <si>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</si>
  <si>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</si>
  <si>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</si>
  <si>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</si>
  <si>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</si>
  <si>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</si>
  <si>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</si>
  <si>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</si>
  <si>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</si>
  <si>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</si>
  <si>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</si>
  <si>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</si>
  <si>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</si>
  <si>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</si>
  <si>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</si>
  <si>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</si>
  <si>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</si>
  <si>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</si>
  <si>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</si>
  <si>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</si>
  <si>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</si>
  <si>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</si>
  <si>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</si>
  <si>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</si>
  <si>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</si>
  <si>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</si>
  <si>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</si>
  <si>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</si>
  <si>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</si>
  <si>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</si>
  <si>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</si>
  <si>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</si>
  <si>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</si>
  <si>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</si>
  <si>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</si>
  <si>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</si>
  <si>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</si>
  <si>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</si>
  <si>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</si>
  <si>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</si>
  <si>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</si>
  <si>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</si>
  <si>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</si>
  <si>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</si>
  <si>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</si>
  <si>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</si>
  <si>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</si>
  <si>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</si>
  <si>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</si>
  <si>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</si>
  <si>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</si>
  <si>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</si>
  <si>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</si>
  <si>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</si>
  <si>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</si>
  <si>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</si>
  <si>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</si>
  <si>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</si>
  <si>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</si>
  <si>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</si>
  <si>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</si>
  <si>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</si>
  <si>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</si>
  <si>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</si>
  <si>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</si>
  <si>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</si>
  <si>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</si>
  <si>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</si>
  <si>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</si>
  <si>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</si>
  <si>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</si>
  <si>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</si>
  <si>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</si>
  <si>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</si>
  <si>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</si>
  <si>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</si>
  <si>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</si>
  <si>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</si>
  <si>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</si>
  <si>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</si>
  <si>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</si>
  <si>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</si>
  <si>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</si>
  <si>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</si>
  <si>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</si>
  <si>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</si>
  <si>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</si>
  <si>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</si>
  <si>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</si>
  <si>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</si>
  <si>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</si>
  <si>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</si>
  <si>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</si>
  <si>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</si>
  <si>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</si>
  <si>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</si>
  <si>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</si>
  <si>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</si>
  <si>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</si>
  <si>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</si>
  <si>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</si>
  <si>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</si>
  <si>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</si>
  <si>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</si>
  <si>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</si>
  <si>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</si>
  <si>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</si>
  <si>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</si>
  <si>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</si>
  <si>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</si>
  <si>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</si>
  <si>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</si>
  <si>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</si>
  <si>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</si>
  <si>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</si>
  <si>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</si>
  <si>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</si>
  <si>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</si>
  <si>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</si>
  <si>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</si>
  <si>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</si>
  <si>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</si>
  <si>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</si>
  <si>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</si>
  <si>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</si>
  <si>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</si>
  <si>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</si>
  <si>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</si>
  <si>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</si>
  <si>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</si>
  <si>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</si>
  <si>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</si>
  <si>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</si>
  <si>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</si>
  <si>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</si>
  <si>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</si>
  <si>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</si>
  <si>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</si>
  <si>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</si>
  <si>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</si>
  <si>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</si>
  <si>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</si>
  <si>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</si>
  <si>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</si>
  <si>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</si>
  <si>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</si>
  <si>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</si>
  <si>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</si>
  <si>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</si>
  <si>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</si>
  <si>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</si>
  <si>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</si>
  <si>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</si>
  <si>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</si>
  <si>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</si>
  <si>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</si>
  <si>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</si>
  <si>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</si>
  <si>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</si>
  <si>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</si>
  <si>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</si>
  <si>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</si>
  <si>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</si>
  <si>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</si>
  <si>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</si>
  <si>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</si>
  <si>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</si>
  <si>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</si>
  <si>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</si>
  <si>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</si>
  <si>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</si>
  <si>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</si>
  <si>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</si>
  <si>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</si>
  <si>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</si>
  <si>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</si>
  <si>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</si>
  <si>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</si>
  <si>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</si>
  <si>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</si>
  <si>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</si>
  <si>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</si>
  <si>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</si>
  <si>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</si>
  <si>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</si>
  <si>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</si>
  <si>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</si>
  <si>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</si>
  <si>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</si>
  <si>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</si>
  <si>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</si>
  <si>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</si>
  <si>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</si>
  <si>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</si>
  <si>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</si>
  <si>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</si>
  <si>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</si>
  <si>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</si>
  <si>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</si>
  <si>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</si>
  <si>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</si>
  <si>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</si>
  <si>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</si>
  <si>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</si>
  <si>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</si>
  <si>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</si>
  <si>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</si>
  <si>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</si>
  <si>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</si>
  <si>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</si>
  <si>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</si>
  <si>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</si>
  <si>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</si>
  <si>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</si>
  <si>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</si>
  <si>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</si>
  <si>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</si>
  <si>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</si>
  <si>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</si>
  <si>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</si>
  <si>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</si>
  <si>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</si>
  <si>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</si>
  <si>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</si>
  <si>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</si>
  <si>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</si>
  <si>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</si>
  <si>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</si>
  <si>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</si>
  <si>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</si>
  <si>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</si>
  <si>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</si>
  <si>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</si>
  <si>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</si>
  <si>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</si>
  <si>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</si>
  <si>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</si>
  <si>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</si>
  <si>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</si>
  <si>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</si>
  <si>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</si>
  <si>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</si>
  <si>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</si>
  <si>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</si>
  <si>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</si>
  <si>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</si>
  <si>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</si>
  <si>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</si>
  <si>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</si>
  <si>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</si>
  <si>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</si>
  <si>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</si>
  <si>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</si>
  <si>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</si>
  <si>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</si>
  <si>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</si>
  <si>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</si>
  <si>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</si>
  <si>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</si>
  <si>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</si>
  <si>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</si>
  <si>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</si>
  <si>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</si>
  <si>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</si>
  <si>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</si>
  <si>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</si>
  <si>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</si>
  <si>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</si>
  <si>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</si>
  <si>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</si>
  <si>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</si>
  <si>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</si>
  <si>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</si>
  <si>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</si>
  <si>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</si>
  <si>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</si>
  <si>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</si>
  <si>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</si>
  <si>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</si>
  <si>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</si>
  <si>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</si>
  <si>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</si>
  <si>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</si>
  <si>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</si>
  <si>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</si>
  <si>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</si>
  <si>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</si>
  <si>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</si>
  <si>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</si>
  <si>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</si>
  <si>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</si>
  <si>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</si>
  <si>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</si>
  <si>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</si>
  <si>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</si>
  <si>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</si>
  <si>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</si>
  <si>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</si>
  <si>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</si>
  <si>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</si>
  <si>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</si>
  <si>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</si>
  <si>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</si>
  <si>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</si>
  <si>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</si>
  <si>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</si>
  <si>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</si>
  <si>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</si>
  <si>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</si>
  <si>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</si>
  <si>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</si>
  <si>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</si>
  <si>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</si>
  <si>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</si>
  <si>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</si>
  <si>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</si>
  <si>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</si>
  <si>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</si>
  <si>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</si>
  <si>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</si>
  <si>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</si>
  <si>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</si>
  <si>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</si>
  <si>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</si>
  <si>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</si>
  <si>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</si>
  <si>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</si>
  <si>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</si>
  <si>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</si>
  <si>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</si>
  <si>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</si>
  <si>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</si>
  <si>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</si>
  <si>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</si>
  <si>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</si>
  <si>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</si>
  <si>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</si>
  <si>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</si>
  <si>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</si>
  <si>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</si>
  <si>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</si>
  <si>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</si>
  <si>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</si>
  <si>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</si>
  <si>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</si>
  <si>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</si>
  <si>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</si>
  <si>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</si>
  <si>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</si>
  <si>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</si>
  <si>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</si>
  <si>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</si>
  <si>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</si>
  <si>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</si>
  <si>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</si>
  <si>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</si>
  <si>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</si>
  <si>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</si>
  <si>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</si>
  <si>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</si>
  <si>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</si>
  <si>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</si>
  <si>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</si>
  <si>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</si>
  <si>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</si>
  <si>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</si>
  <si>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</si>
  <si>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</si>
  <si>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</si>
  <si>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</si>
  <si>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</si>
  <si>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</si>
  <si>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</si>
  <si>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</si>
  <si>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</si>
  <si>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</si>
  <si>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</si>
  <si>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</si>
  <si>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</si>
  <si>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</si>
  <si>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</si>
  <si>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</si>
  <si>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</si>
  <si>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</si>
  <si>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</si>
  <si>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</si>
  <si>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</si>
  <si>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</si>
  <si>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</si>
  <si>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</si>
  <si>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</si>
  <si>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</si>
  <si>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</si>
  <si>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</si>
  <si>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</si>
  <si>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</si>
  <si>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</si>
  <si>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</si>
  <si>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</si>
  <si>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</si>
  <si>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</si>
  <si>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</si>
  <si>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</si>
  <si>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</si>
  <si>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</si>
  <si>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</si>
  <si>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</si>
  <si>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</si>
  <si>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</si>
  <si>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</si>
  <si>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</si>
  <si>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</si>
  <si>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</si>
  <si>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</si>
  <si>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</si>
  <si>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</si>
  <si>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</si>
  <si>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</si>
  <si>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</si>
  <si>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</si>
  <si>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</si>
  <si>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</si>
  <si>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</si>
  <si>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</si>
  <si>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</si>
  <si>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</si>
  <si>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</si>
  <si>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</si>
  <si>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</si>
  <si>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</si>
  <si>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</si>
  <si>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</si>
  <si>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</si>
  <si>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</si>
  <si>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</si>
  <si>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</si>
  <si>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</si>
  <si>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</si>
  <si>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</si>
  <si>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</si>
  <si>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</si>
  <si>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</si>
  <si>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</si>
  <si>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</si>
  <si>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</si>
  <si>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</si>
  <si>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</si>
  <si>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</si>
  <si>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</si>
  <si>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</si>
  <si>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</si>
  <si>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</si>
  <si>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</si>
  <si>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</si>
  <si>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</si>
  <si>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</si>
  <si>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</si>
  <si>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</si>
  <si>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</si>
  <si>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</si>
  <si>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</si>
  <si>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</si>
  <si>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</si>
  <si>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</si>
  <si>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</si>
  <si>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</si>
  <si>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</si>
  <si>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</si>
  <si>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</si>
  <si>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</si>
  <si>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</si>
  <si>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</si>
  <si>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</si>
  <si>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</si>
  <si>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</si>
  <si>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</si>
  <si>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</si>
  <si>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</si>
  <si>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</si>
  <si>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</si>
  <si>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</si>
  <si>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</si>
  <si>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</si>
  <si>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</si>
  <si>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</si>
  <si>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</si>
  <si>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</si>
  <si>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</si>
  <si>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</si>
  <si>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</si>
  <si>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</si>
  <si>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</si>
  <si>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</si>
  <si>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</si>
  <si>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</si>
  <si>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</si>
  <si>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</si>
  <si>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</si>
  <si>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</si>
  <si>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</si>
  <si>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</si>
  <si>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</si>
  <si>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</si>
  <si>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</si>
  <si>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</si>
  <si>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</si>
  <si>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</si>
  <si>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</si>
  <si>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</si>
  <si>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</si>
  <si>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</si>
  <si>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</si>
  <si>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</si>
  <si>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</si>
  <si>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</si>
  <si>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</si>
  <si>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</si>
  <si>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</si>
  <si>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</si>
  <si>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</si>
  <si>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</si>
  <si>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</si>
  <si>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</si>
  <si>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</si>
  <si>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</si>
  <si>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</si>
  <si>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</si>
  <si>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</si>
  <si>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</si>
  <si>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</si>
  <si>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</si>
  <si>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</si>
  <si>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</si>
  <si>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</si>
  <si>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</si>
  <si>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</si>
  <si>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</si>
  <si>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</si>
  <si>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</si>
  <si>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</si>
  <si>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</si>
  <si>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</si>
  <si>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</si>
  <si>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</si>
  <si>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</si>
  <si>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</si>
  <si>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</si>
  <si>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</si>
  <si>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</si>
  <si>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</si>
  <si>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</si>
  <si>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</si>
  <si>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</si>
  <si>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</si>
  <si>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</si>
  <si>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</si>
  <si>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</si>
  <si>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</si>
  <si>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</si>
  <si>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</si>
  <si>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</si>
  <si>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</si>
  <si>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</si>
  <si>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</si>
  <si>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</si>
  <si>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</si>
  <si>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</si>
  <si>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</si>
  <si>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</si>
  <si>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</si>
  <si>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</si>
  <si>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</si>
  <si>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</si>
  <si>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</si>
  <si>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</si>
  <si>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</si>
  <si>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</si>
  <si>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</si>
  <si>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</si>
  <si>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</si>
  <si>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</si>
  <si>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</si>
  <si>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</si>
  <si>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</si>
  <si>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</si>
  <si>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</si>
  <si>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</si>
  <si>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</si>
  <si>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</si>
  <si>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</si>
  <si>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</si>
  <si>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</si>
  <si>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</si>
  <si>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</si>
  <si>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</si>
  <si>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</si>
  <si>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</si>
  <si>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</si>
  <si>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</si>
  <si>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</si>
  <si>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</si>
  <si>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</si>
  <si>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</si>
  <si>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</si>
  <si>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</si>
  <si>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</si>
  <si>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</si>
  <si>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</si>
  <si>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</si>
  <si>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</si>
  <si>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</si>
  <si>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</si>
  <si>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</si>
  <si>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</si>
  <si>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</si>
  <si>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</si>
  <si>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</si>
  <si>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</si>
  <si>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</si>
  <si>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</si>
  <si>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</si>
  <si>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</si>
  <si>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</si>
  <si>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</si>
  <si>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</si>
  <si>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</si>
  <si>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</si>
  <si>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</si>
  <si>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</si>
  <si>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</si>
  <si>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</si>
  <si>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</si>
  <si>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</si>
  <si>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</si>
  <si>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</si>
  <si>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</si>
  <si>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</si>
  <si>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</si>
  <si>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</si>
  <si>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</si>
  <si>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</si>
  <si>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</si>
  <si>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</si>
  <si>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</si>
  <si>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</si>
  <si>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</si>
  <si>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</si>
  <si>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</si>
  <si>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</si>
  <si>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</si>
  <si>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</si>
  <si>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</si>
  <si>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</si>
  <si>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</si>
  <si>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</si>
  <si>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</si>
  <si>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</si>
  <si>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</si>
  <si>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</si>
  <si>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</si>
  <si>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</si>
  <si>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</si>
  <si>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</si>
  <si>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</si>
  <si>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</si>
  <si>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</si>
  <si>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</si>
  <si>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</si>
  <si>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</si>
  <si>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</si>
  <si>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</si>
  <si>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</si>
  <si>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</si>
  <si>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</si>
  <si>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</si>
  <si>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</si>
  <si>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</si>
  <si>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</si>
  <si>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</si>
  <si>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</si>
  <si>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</si>
  <si>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</si>
  <si>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</si>
  <si>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</si>
  <si>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</si>
  <si>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</si>
  <si>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</si>
  <si>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</si>
  <si>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</si>
  <si>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</si>
  <si>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</si>
  <si>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</si>
  <si>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</si>
  <si>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</si>
  <si>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</si>
  <si>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</si>
  <si>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</si>
  <si>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</si>
  <si>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</si>
  <si>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</si>
  <si>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</si>
  <si>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</si>
  <si>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</si>
  <si>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</si>
  <si>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</si>
  <si>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</si>
  <si>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</si>
  <si>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</si>
  <si>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</si>
  <si>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</si>
  <si>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</si>
  <si>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</si>
  <si>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</si>
  <si>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</si>
  <si>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</si>
  <si>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</si>
  <si>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</si>
  <si>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</si>
  <si>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</si>
  <si>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</si>
  <si>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</si>
  <si>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</si>
  <si>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</si>
  <si>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</si>
  <si>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</si>
  <si>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</si>
  <si>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</si>
  <si>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</si>
  <si>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</si>
  <si>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</si>
  <si>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</si>
  <si>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</si>
  <si>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</si>
  <si>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</si>
  <si>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</si>
  <si>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</si>
  <si>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</si>
  <si>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</si>
  <si>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</si>
  <si>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</si>
  <si>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</si>
  <si>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</si>
  <si>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</si>
  <si>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</si>
  <si>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</si>
  <si>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</si>
  <si>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</si>
  <si>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</si>
  <si>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</si>
  <si>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</si>
  <si>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</si>
  <si>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</si>
  <si>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</si>
  <si>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</si>
  <si>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</si>
  <si>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</si>
  <si>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</si>
  <si>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</si>
  <si>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</si>
  <si>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</si>
  <si>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</si>
  <si>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</si>
  <si>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</si>
  <si>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</si>
  <si>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</si>
  <si>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</si>
  <si>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</si>
  <si>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</si>
  <si>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</si>
  <si>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</si>
  <si>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</si>
  <si>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</si>
  <si>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</si>
  <si>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</si>
  <si>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</si>
  <si>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</si>
  <si>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</si>
  <si>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</si>
  <si>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</si>
  <si>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</si>
  <si>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</si>
  <si>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</si>
  <si>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</si>
  <si>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</si>
  <si>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</si>
  <si>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</si>
  <si>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</si>
  <si>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</si>
  <si>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</si>
  <si>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</si>
  <si>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</si>
  <si>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</si>
  <si>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</si>
  <si>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</si>
  <si>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</si>
  <si>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</si>
  <si>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</si>
  <si>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</si>
  <si>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</si>
  <si>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</si>
  <si>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</si>
  <si>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</si>
  <si>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</si>
  <si>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</si>
  <si>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</si>
  <si>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</si>
  <si>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</si>
  <si>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</si>
  <si>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</si>
  <si>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</si>
  <si>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</si>
  <si>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</si>
  <si>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</si>
  <si>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</si>
  <si>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</si>
  <si>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</si>
  <si>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</si>
  <si>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</si>
  <si>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</si>
  <si>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</si>
  <si>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</si>
  <si>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</si>
  <si>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</si>
  <si>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</si>
  <si>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</si>
  <si>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</si>
  <si>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</si>
  <si>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</si>
  <si>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</si>
  <si>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</si>
  <si>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</si>
  <si>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</si>
  <si>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</si>
  <si>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</si>
  <si>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</si>
  <si>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</si>
  <si>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</si>
  <si>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</si>
  <si>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</si>
  <si>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</si>
  <si>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</si>
  <si>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</si>
  <si>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</si>
  <si>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</si>
  <si>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</si>
  <si>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</si>
  <si>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</si>
  <si>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</si>
  <si>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</si>
  <si>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</si>
  <si>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</si>
  <si>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</si>
  <si>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</si>
  <si>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</si>
  <si>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</si>
  <si>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</si>
  <si>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</si>
  <si>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</si>
  <si>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</si>
  <si>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</si>
  <si>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</si>
  <si>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</si>
  <si>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</si>
  <si>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</si>
  <si>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</si>
  <si>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</si>
  <si>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</si>
  <si>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</si>
  <si>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</si>
  <si>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</si>
  <si>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</si>
  <si>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</si>
  <si>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</si>
  <si>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</si>
  <si>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</si>
  <si>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</si>
  <si>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</si>
  <si>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</si>
  <si>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</si>
  <si>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</si>
  <si>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</si>
  <si>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</si>
  <si>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</si>
  <si>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</si>
  <si>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</si>
  <si>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</si>
  <si>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</si>
  <si>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</si>
  <si>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</si>
  <si>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</si>
  <si>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</si>
  <si>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</si>
  <si>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</si>
  <si>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</si>
  <si>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</si>
  <si>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</si>
  <si>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</si>
  <si>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</si>
  <si>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</si>
  <si>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</si>
  <si>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</si>
  <si>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</si>
  <si>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</si>
  <si>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</si>
  <si>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</si>
  <si>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</si>
  <si>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</si>
  <si>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</si>
  <si>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</si>
  <si>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</si>
  <si>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</si>
  <si>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</si>
  <si>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</si>
  <si>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</si>
  <si>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</si>
  <si>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</si>
  <si>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</si>
  <si>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</si>
  <si>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</si>
  <si>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</si>
  <si>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</si>
  <si>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</si>
  <si>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</si>
  <si>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</si>
  <si>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</si>
  <si>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</si>
  <si>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</si>
  <si>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</si>
  <si>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</si>
  <si>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</si>
  <si>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</si>
  <si>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</si>
  <si>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</si>
  <si>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</si>
  <si>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</si>
  <si>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</si>
  <si>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</si>
  <si>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</si>
  <si>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</si>
  <si>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</si>
  <si>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</si>
  <si>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</si>
  <si>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</si>
  <si>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</si>
  <si>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</si>
  <si>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</si>
  <si>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</si>
  <si>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</si>
  <si>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</si>
  <si>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</si>
  <si>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</si>
  <si>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</si>
  <si>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</si>
  <si>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</si>
  <si>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</si>
  <si>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</si>
  <si>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</si>
  <si>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</si>
  <si>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</si>
  <si>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</si>
  <si>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</si>
  <si>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</si>
  <si>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</si>
  <si>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</si>
  <si>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</si>
  <si>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</si>
  <si>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</si>
  <si>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</si>
  <si>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</si>
  <si>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</si>
  <si>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</si>
  <si>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</si>
  <si>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</si>
  <si>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</si>
  <si>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</si>
  <si>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</si>
  <si>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</si>
  <si>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</si>
  <si>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</si>
  <si>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</si>
  <si>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</si>
  <si>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</si>
  <si>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</si>
  <si>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</si>
  <si>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</si>
  <si>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</si>
  <si>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</si>
  <si>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</si>
  <si>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</si>
  <si>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</si>
  <si>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</si>
  <si>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</si>
  <si>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</si>
  <si>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</si>
  <si>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</si>
  <si>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</si>
  <si>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</si>
  <si>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</si>
  <si>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</si>
  <si>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</si>
  <si>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</si>
  <si>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</si>
  <si>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</si>
  <si>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</si>
  <si>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</si>
  <si>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</si>
  <si>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</si>
  <si>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</si>
  <si>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</si>
  <si>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</si>
  <si>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</si>
  <si>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</si>
  <si>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</si>
  <si>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</si>
  <si>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</si>
  <si>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</si>
  <si>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</si>
  <si>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</si>
  <si>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</si>
  <si>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</si>
  <si>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</si>
  <si>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</si>
  <si>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</si>
  <si>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</si>
  <si>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</si>
  <si>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</si>
  <si>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</si>
  <si>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</si>
  <si>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</si>
  <si>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</si>
  <si>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</si>
  <si>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</si>
  <si>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</si>
  <si>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</si>
  <si>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</si>
  <si>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</si>
  <si>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</si>
  <si>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</si>
  <si>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</si>
  <si>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</si>
  <si>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</si>
  <si>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</si>
  <si>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</si>
  <si>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</si>
  <si>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</si>
  <si>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</si>
  <si>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</si>
  <si>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</si>
  <si>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</si>
  <si>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</si>
  <si>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</si>
  <si>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</si>
  <si>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</si>
  <si>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</si>
  <si>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</si>
  <si>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</si>
  <si>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</si>
  <si>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</si>
  <si>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</si>
  <si>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</si>
  <si>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</si>
  <si>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</si>
  <si>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</si>
  <si>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</si>
  <si>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</si>
  <si>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</si>
  <si>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</si>
  <si>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</si>
  <si>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</si>
  <si>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</si>
  <si>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</si>
  <si>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</si>
  <si>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</si>
  <si>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</si>
  <si>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</si>
  <si>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</si>
  <si>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</si>
  <si>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</si>
  <si>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</si>
  <si>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</si>
  <si>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</si>
  <si>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</si>
  <si>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</si>
  <si>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</si>
  <si>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</si>
  <si>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</si>
  <si>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</si>
  <si>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</si>
  <si>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</si>
  <si>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</si>
  <si>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</si>
  <si>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</si>
  <si>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</si>
  <si>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</si>
  <si>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</si>
  <si>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</si>
  <si>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</si>
  <si>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</si>
  <si>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</si>
  <si>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</si>
  <si>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</si>
  <si>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</si>
  <si>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</si>
  <si>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</si>
  <si>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</si>
  <si>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</si>
  <si>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</si>
  <si>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</si>
  <si>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</si>
  <si>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</si>
  <si>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</si>
  <si>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</si>
  <si>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</si>
  <si>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</si>
  <si>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</si>
  <si>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</si>
  <si>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</si>
  <si>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</si>
  <si>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</si>
  <si>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</si>
  <si>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</si>
  <si>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</si>
  <si>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</si>
  <si>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</si>
  <si>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</si>
  <si>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</si>
  <si>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</si>
  <si>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</si>
  <si>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</si>
  <si>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</si>
  <si>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</si>
  <si>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</si>
  <si>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</si>
  <si>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</si>
  <si>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</si>
  <si>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</si>
  <si>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</si>
  <si>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</si>
  <si>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</si>
  <si>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</si>
  <si>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</si>
  <si>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</si>
  <si>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</si>
  <si>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</si>
  <si>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</si>
  <si>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</si>
  <si>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</si>
  <si>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</si>
  <si>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</si>
  <si>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</si>
  <si>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</si>
  <si>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</si>
  <si>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</si>
  <si>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</si>
  <si>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</si>
  <si>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</si>
  <si>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</si>
  <si>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</si>
  <si>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</si>
  <si>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</si>
  <si>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</si>
  <si>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</si>
  <si>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</si>
  <si>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</si>
  <si>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</si>
  <si>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</si>
  <si>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</si>
  <si>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</si>
  <si>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</si>
  <si>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</si>
  <si>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</si>
  <si>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</si>
  <si>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</si>
  <si>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</si>
  <si>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</si>
  <si>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</si>
  <si>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</si>
  <si>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</si>
  <si>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</si>
  <si>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</si>
  <si>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</si>
  <si>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</si>
  <si>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</si>
  <si>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</si>
  <si>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</si>
  <si>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</si>
  <si>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</si>
  <si>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</si>
  <si>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</si>
  <si>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</si>
  <si>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</si>
  <si>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</si>
  <si>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</si>
  <si>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</si>
  <si>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</si>
  <si>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</si>
  <si>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</si>
  <si>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</si>
  <si>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</si>
  <si>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</si>
  <si>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</si>
  <si>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</si>
  <si>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</si>
  <si>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</si>
  <si>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</si>
  <si>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</si>
  <si>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</si>
  <si>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</si>
  <si>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</si>
  <si>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</si>
  <si>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</si>
  <si>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</si>
  <si>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</si>
  <si>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</si>
  <si>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</si>
  <si>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</si>
  <si>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</si>
  <si>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</si>
  <si>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</si>
  <si>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</si>
  <si>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</si>
  <si>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</si>
  <si>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</si>
  <si>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</si>
  <si>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</si>
  <si>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</si>
  <si>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</si>
  <si>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</si>
  <si>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</si>
  <si>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</si>
  <si>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</si>
  <si>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</si>
  <si>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</si>
  <si>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</si>
  <si>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</si>
  <si>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</si>
  <si>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</si>
  <si>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</si>
  <si>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</si>
  <si>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</si>
  <si>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</si>
  <si>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</si>
  <si>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</si>
  <si>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</si>
  <si>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</si>
  <si>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</si>
  <si>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</si>
  <si>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</si>
  <si>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</si>
  <si>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</si>
  <si>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</si>
  <si>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</si>
  <si>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</si>
  <si>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</si>
  <si>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</si>
  <si>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</si>
  <si>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</si>
  <si>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</si>
  <si>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</si>
  <si>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</si>
  <si>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</si>
  <si>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</si>
  <si>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</si>
  <si>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</si>
  <si>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</si>
  <si>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</si>
  <si>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</si>
  <si>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</si>
  <si>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</si>
  <si>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</si>
  <si>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</si>
  <si>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</si>
  <si>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</si>
  <si>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</si>
  <si>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</si>
  <si>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</si>
  <si>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</si>
  <si>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</si>
  <si>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</si>
  <si>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</si>
  <si>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</si>
  <si>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</si>
  <si>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</si>
  <si>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</si>
  <si>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</si>
  <si>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</si>
  <si>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</si>
  <si>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</si>
  <si>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</si>
  <si>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</si>
  <si>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</si>
  <si>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</si>
  <si>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</si>
  <si>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</si>
  <si>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</si>
  <si>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</si>
  <si>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</si>
  <si>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</si>
  <si>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</si>
  <si>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</si>
  <si>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</si>
  <si>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</si>
  <si>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</si>
  <si>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</si>
  <si>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</si>
  <si>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</si>
  <si>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</si>
  <si>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</si>
  <si>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</si>
  <si>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</si>
  <si>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</si>
  <si>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</si>
  <si>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</si>
  <si>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</si>
  <si>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</si>
  <si>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</si>
  <si>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</si>
  <si>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</si>
  <si>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</si>
  <si>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</si>
  <si>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</si>
  <si>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</si>
  <si>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</si>
  <si>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</si>
  <si>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</si>
  <si>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</si>
  <si>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</si>
  <si>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</si>
  <si>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</si>
  <si>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</si>
  <si>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</si>
  <si>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</si>
  <si>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</si>
  <si>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</si>
  <si>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</si>
  <si>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</si>
  <si>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</si>
  <si>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</si>
  <si>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</si>
  <si>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</si>
  <si>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</si>
  <si>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</si>
  <si>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</si>
  <si>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</si>
  <si>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</si>
  <si>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</si>
  <si>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</si>
  <si>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</si>
  <si>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</si>
  <si>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</si>
  <si>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</si>
  <si>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</si>
  <si>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</si>
  <si>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</si>
  <si>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</si>
  <si>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</si>
  <si>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</si>
  <si>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</si>
  <si>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</si>
  <si>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</si>
  <si>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</si>
  <si>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</si>
  <si>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</si>
  <si>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</si>
  <si>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</si>
  <si>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</si>
  <si>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</si>
  <si>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</si>
  <si>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</si>
  <si>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</si>
  <si>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</si>
  <si>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</si>
  <si>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</si>
  <si>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</si>
  <si>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</si>
  <si>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</si>
  <si>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</si>
  <si>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</si>
  <si>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</si>
  <si>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</si>
  <si>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</si>
  <si>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</si>
  <si>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</si>
  <si>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</si>
  <si>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</si>
  <si>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</si>
  <si>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</si>
  <si>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</si>
  <si>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</si>
  <si>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</si>
  <si>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</si>
  <si>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</si>
  <si>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</si>
  <si>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</si>
  <si>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</si>
  <si>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</si>
  <si>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</si>
  <si>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</si>
  <si>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</si>
  <si>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</si>
  <si>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</si>
  <si>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</si>
  <si>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</si>
  <si>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</si>
  <si>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</si>
  <si>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</si>
  <si>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</si>
  <si>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</si>
  <si>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</si>
  <si>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</si>
  <si>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</si>
  <si>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</si>
  <si>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</si>
  <si>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</si>
  <si>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</si>
  <si>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</si>
  <si>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</si>
  <si>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</si>
  <si>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</si>
  <si>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</si>
  <si>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</si>
  <si>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</si>
  <si>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</si>
  <si>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</si>
  <si>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</si>
  <si>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</si>
  <si>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</si>
  <si>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</si>
  <si>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</si>
  <si>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</si>
  <si>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</si>
  <si>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</si>
  <si>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</si>
  <si>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</si>
  <si>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</si>
  <si>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</si>
  <si>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</si>
  <si>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</si>
  <si>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</si>
  <si>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</si>
  <si>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</si>
  <si>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</si>
  <si>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</si>
  <si>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</si>
  <si>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</si>
  <si>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</si>
  <si>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</si>
  <si>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</si>
  <si>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</si>
  <si>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</si>
  <si>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</si>
  <si>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</si>
  <si>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</si>
  <si>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</si>
  <si>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</si>
  <si>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</si>
  <si>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</si>
  <si>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</si>
  <si>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</si>
  <si>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</si>
  <si>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</si>
  <si>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</si>
  <si>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</si>
  <si>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</si>
  <si>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</si>
  <si>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</si>
  <si>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</si>
  <si>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</si>
  <si>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</si>
  <si>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</si>
  <si>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</si>
  <si>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</si>
  <si>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</si>
  <si>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</si>
  <si>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</si>
  <si>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</si>
  <si>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</si>
  <si>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</si>
  <si>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</si>
  <si>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</si>
  <si>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</si>
  <si>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</si>
  <si>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</si>
  <si>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</si>
  <si>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</si>
  <si>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</si>
  <si>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</si>
  <si>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</si>
  <si>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</si>
  <si>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</si>
  <si>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</si>
  <si>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</si>
  <si>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</si>
  <si>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</si>
  <si>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</si>
  <si>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</si>
  <si>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</si>
  <si>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</si>
  <si>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</si>
  <si>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</si>
  <si>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</si>
  <si>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</si>
  <si>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</si>
  <si>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</si>
  <si>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</si>
  <si>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</si>
  <si>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</si>
  <si>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</si>
  <si>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</si>
  <si>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</si>
  <si>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</si>
  <si>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</si>
  <si>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</si>
  <si>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</si>
  <si>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</si>
  <si>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</si>
  <si>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</si>
  <si>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</si>
  <si>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</si>
  <si>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</si>
  <si>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</si>
  <si>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</si>
  <si>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</si>
  <si>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</si>
  <si>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</si>
  <si>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</si>
  <si>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</si>
  <si>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</si>
  <si>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</si>
  <si>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</si>
  <si>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</si>
  <si>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</si>
  <si>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</si>
  <si>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</si>
  <si>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</si>
  <si>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</si>
  <si>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</si>
  <si>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</si>
  <si>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</si>
  <si>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</si>
  <si>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</si>
  <si>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</si>
  <si>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</si>
  <si>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</si>
  <si>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</si>
  <si>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</si>
  <si>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</si>
  <si>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</si>
  <si>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</si>
  <si>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</si>
  <si>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</si>
  <si>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</si>
  <si>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</si>
  <si>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</si>
  <si>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</si>
  <si>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</si>
  <si>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</si>
  <si>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</si>
  <si>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</si>
  <si>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</si>
  <si>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</si>
  <si>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</si>
  <si>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</si>
  <si>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</si>
  <si>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</si>
  <si>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</si>
  <si>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</si>
  <si>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</si>
  <si>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</si>
  <si>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</si>
  <si>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</si>
  <si>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</si>
  <si>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</si>
  <si>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</si>
  <si>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</si>
  <si>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</si>
  <si>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</si>
  <si>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</si>
  <si>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</si>
  <si>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</si>
  <si>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</si>
  <si>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</si>
  <si>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</si>
  <si>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</si>
  <si>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</si>
  <si>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</si>
  <si>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</si>
  <si>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</si>
  <si>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</si>
  <si>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</si>
  <si>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</si>
  <si>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</si>
  <si>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</si>
  <si>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</si>
  <si>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</si>
  <si>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</si>
  <si>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</si>
  <si>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</si>
  <si>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</si>
  <si>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</si>
  <si>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</si>
  <si>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</si>
  <si>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</si>
  <si>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</si>
  <si>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</si>
  <si>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</si>
  <si>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</si>
  <si>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</si>
  <si>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</si>
  <si>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</si>
  <si>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</si>
  <si>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</si>
  <si>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</si>
  <si>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</si>
  <si>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</si>
  <si>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</si>
  <si>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</si>
  <si>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</si>
  <si>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</si>
  <si>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</si>
  <si>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</si>
  <si>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</si>
  <si>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</si>
  <si>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</si>
  <si>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</si>
  <si>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</si>
  <si>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</si>
  <si>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</si>
  <si>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</si>
  <si>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</si>
  <si>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</si>
  <si>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</si>
  <si>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</si>
  <si>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</si>
  <si>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</si>
  <si>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</si>
  <si>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</si>
  <si>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</si>
  <si>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</si>
  <si>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</si>
  <si>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</si>
  <si>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</si>
  <si>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</si>
  <si>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</si>
  <si>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</si>
  <si>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</si>
  <si>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</si>
  <si>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</si>
  <si>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</si>
  <si>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</si>
  <si>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</si>
  <si>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</si>
  <si>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</si>
  <si>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</si>
  <si>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</si>
  <si>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</si>
  <si>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</si>
  <si>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</si>
  <si>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</si>
  <si>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</si>
  <si>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</si>
  <si>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</si>
  <si>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</si>
  <si>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</si>
  <si>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</si>
  <si>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</si>
  <si>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</si>
  <si>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</si>
  <si>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</si>
  <si>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</si>
  <si>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</si>
  <si>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</si>
  <si>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</si>
  <si>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</si>
  <si>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</si>
  <si>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</si>
  <si>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</si>
  <si>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</si>
  <si>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</si>
  <si>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</si>
  <si>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</si>
  <si>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</si>
  <si>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</si>
  <si>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</si>
  <si>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</si>
  <si>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</si>
  <si>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</si>
  <si>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</si>
  <si>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</si>
  <si>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</si>
  <si>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</si>
  <si>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</si>
  <si>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</si>
  <si>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</si>
  <si>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</si>
  <si>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</si>
  <si>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</si>
  <si>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</si>
  <si>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</si>
  <si>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</si>
  <si>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</si>
  <si>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</si>
  <si>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</si>
  <si>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</si>
  <si>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</si>
  <si>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</si>
  <si>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</si>
  <si>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</si>
  <si>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</si>
  <si>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</si>
  <si>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</si>
  <si>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</si>
  <si>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</si>
  <si>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</si>
  <si>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</si>
  <si>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</si>
  <si>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</si>
  <si>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</si>
  <si>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</si>
  <si>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</si>
  <si>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</si>
  <si>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</si>
  <si>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</si>
  <si>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</si>
  <si>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</si>
  <si>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</si>
  <si>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</si>
  <si>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</si>
  <si>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</si>
  <si>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</si>
  <si>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</si>
  <si>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</si>
  <si>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</si>
  <si>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</si>
  <si>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</si>
  <si>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</si>
  <si>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</si>
  <si>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</si>
  <si>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</si>
  <si>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</si>
  <si>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</si>
  <si>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</si>
  <si>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</si>
  <si>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</si>
  <si>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</si>
  <si>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</si>
  <si>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</si>
  <si>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</si>
  <si>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</si>
  <si>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</si>
  <si>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</si>
  <si>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</si>
  <si>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</si>
  <si>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</si>
  <si>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</si>
  <si>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</si>
  <si>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</si>
  <si>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</si>
  <si>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</si>
  <si>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</si>
  <si>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</si>
  <si>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</si>
  <si>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</si>
  <si>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</si>
  <si>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</si>
  <si>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</si>
  <si>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</si>
  <si>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</si>
  <si>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</si>
  <si>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</si>
  <si>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</si>
  <si>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</si>
  <si>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</si>
  <si>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</si>
  <si>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</si>
  <si>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</si>
  <si>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</si>
  <si>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</si>
  <si>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</si>
  <si>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</si>
  <si>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</si>
  <si>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</si>
  <si>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</si>
  <si>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</si>
  <si>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</si>
  <si>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</si>
  <si>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</si>
  <si>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</si>
  <si>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</si>
  <si>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</si>
  <si>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</si>
  <si>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</si>
  <si>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</si>
  <si>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</si>
  <si>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</si>
  <si>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</si>
  <si>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</si>
  <si>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</si>
  <si>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</si>
  <si>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</si>
  <si>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</si>
  <si>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</si>
  <si>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</si>
  <si>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</si>
  <si>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</si>
  <si>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</si>
  <si>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</si>
  <si>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</si>
  <si>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</si>
  <si>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</si>
  <si>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</si>
  <si>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</si>
  <si>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</si>
  <si>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</si>
  <si>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</si>
  <si>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</si>
  <si>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</si>
  <si>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</si>
  <si>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</si>
  <si>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</si>
  <si>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</si>
  <si>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</si>
  <si>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</si>
  <si>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</si>
  <si>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</si>
  <si>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</si>
  <si>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</si>
  <si>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</si>
  <si>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</si>
  <si>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</si>
  <si>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</si>
  <si>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</si>
  <si>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</si>
  <si>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</si>
  <si>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</si>
  <si>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</si>
  <si>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</si>
  <si>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</si>
  <si>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</si>
  <si>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</si>
  <si>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</si>
  <si>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</si>
  <si>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</si>
  <si>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</si>
  <si>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</si>
  <si>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</si>
  <si>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</si>
  <si>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</si>
  <si>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</si>
  <si>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</si>
  <si>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</si>
  <si>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</si>
  <si>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</si>
  <si>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</si>
  <si>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</si>
  <si>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</si>
  <si>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</si>
  <si>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</si>
  <si>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</si>
  <si>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</si>
  <si>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</si>
  <si>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</si>
  <si>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</si>
  <si>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</si>
  <si>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</si>
  <si>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</si>
  <si>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</si>
  <si>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</si>
  <si>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</si>
  <si>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</si>
  <si>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</si>
  <si>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</si>
  <si>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</si>
  <si>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</si>
  <si>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</si>
  <si>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</si>
  <si>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</si>
  <si>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</si>
  <si>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</si>
  <si>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</si>
  <si>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</si>
  <si>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</si>
  <si>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</si>
  <si>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</si>
  <si>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</si>
  <si>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</si>
  <si>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</si>
  <si>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</si>
  <si>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</si>
  <si>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</si>
  <si>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</si>
  <si>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</si>
  <si>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</si>
  <si>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</si>
  <si>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</si>
  <si>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</si>
  <si>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</si>
  <si>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</si>
  <si>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</si>
  <si>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</si>
  <si>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</si>
  <si>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</si>
  <si>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</si>
  <si>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</si>
  <si>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</si>
  <si>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</si>
  <si>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</si>
  <si>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</si>
  <si>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</si>
  <si>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</si>
  <si>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</si>
  <si>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</si>
  <si>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</si>
  <si>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</si>
  <si>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</si>
  <si>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</si>
  <si>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</si>
  <si>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</si>
  <si>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</si>
  <si>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</si>
  <si>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</si>
  <si>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</si>
  <si>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</si>
  <si>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</si>
  <si>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</si>
  <si>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</si>
  <si>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</si>
  <si>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</si>
  <si>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</si>
  <si>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</si>
  <si>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</si>
  <si>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</si>
  <si>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</si>
  <si>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</si>
  <si>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</si>
  <si>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</si>
  <si>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</si>
  <si>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</si>
  <si>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</si>
  <si>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</si>
  <si>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</si>
  <si>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</si>
  <si>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</si>
  <si>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</si>
  <si>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</si>
  <si>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</si>
  <si>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</si>
  <si>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</si>
  <si>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</si>
  <si>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</si>
  <si>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</si>
  <si>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</si>
  <si>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</si>
  <si>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</si>
  <si>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</si>
  <si>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</si>
  <si>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</si>
  <si>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</si>
  <si>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</si>
  <si>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</si>
  <si>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</si>
  <si>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</si>
  <si>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</si>
  <si>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</si>
  <si>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</si>
  <si>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</si>
  <si>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</si>
  <si>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</si>
  <si>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</si>
  <si>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</si>
  <si>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</si>
  <si>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</si>
  <si>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</si>
  <si>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</si>
  <si>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</si>
  <si>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</si>
  <si>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</si>
  <si>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</si>
  <si>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</si>
  <si>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</si>
  <si>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</si>
  <si>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</si>
  <si>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</si>
  <si>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</si>
  <si>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</si>
  <si>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</si>
  <si>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</si>
  <si>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</si>
  <si>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</si>
  <si>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</si>
  <si>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</si>
  <si>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</si>
  <si>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</si>
  <si>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</si>
  <si>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</si>
  <si>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</si>
  <si>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</si>
  <si>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</si>
  <si>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</si>
  <si>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</si>
  <si>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</si>
  <si>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</si>
  <si>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</si>
  <si>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</si>
  <si>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</si>
  <si>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</si>
  <si>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</si>
  <si>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</si>
  <si>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</si>
  <si>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</si>
  <si>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</si>
  <si>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</si>
  <si>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</si>
  <si>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</si>
  <si>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</si>
  <si>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</si>
  <si>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</si>
  <si>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</si>
  <si>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</si>
  <si>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</si>
  <si>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</si>
  <si>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</si>
  <si>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</si>
  <si>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</si>
  <si>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</si>
  <si>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</si>
  <si>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</si>
  <si>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</si>
  <si>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</si>
  <si>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</si>
  <si>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</si>
  <si>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</si>
  <si>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</si>
  <si>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</si>
  <si>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</si>
  <si>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</si>
  <si>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</si>
  <si>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</si>
  <si>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</si>
  <si>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</si>
  <si>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</si>
  <si>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</si>
  <si>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</si>
  <si>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</si>
  <si>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</si>
  <si>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</si>
  <si>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</si>
  <si>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</si>
  <si>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</si>
  <si>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</si>
  <si>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</si>
  <si>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</si>
  <si>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</si>
  <si>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</si>
  <si>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</si>
  <si>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</si>
  <si>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</si>
  <si>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</si>
  <si>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</si>
  <si>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</si>
  <si>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</si>
  <si>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</si>
  <si>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</si>
  <si>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</si>
  <si>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</si>
  <si>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</si>
  <si>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</si>
  <si>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</si>
  <si>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</si>
  <si>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</si>
  <si>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</si>
  <si>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</si>
  <si>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</si>
  <si>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</si>
  <si>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</si>
  <si>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</si>
  <si>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</si>
  <si>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</si>
  <si>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</si>
  <si>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</si>
  <si>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</si>
  <si>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</si>
  <si>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</si>
  <si>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</si>
  <si>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</si>
  <si>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</si>
  <si>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</si>
  <si>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</si>
  <si>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</si>
  <si>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</si>
  <si>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</si>
  <si>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</si>
  <si>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</si>
  <si>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</si>
  <si>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</si>
  <si>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</si>
  <si>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</si>
  <si>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</si>
  <si>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</si>
  <si>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</si>
  <si>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</si>
  <si>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</si>
  <si>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</si>
  <si>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</si>
  <si>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</si>
  <si>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</si>
  <si>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</si>
  <si>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</si>
  <si>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</si>
  <si>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</si>
  <si>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</si>
  <si>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</si>
  <si>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</si>
  <si>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</si>
  <si>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</si>
  <si>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</si>
  <si>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</si>
  <si>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</si>
  <si>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</si>
  <si>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</si>
  <si>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</si>
  <si>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</si>
  <si>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</si>
  <si>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</si>
  <si>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</si>
  <si>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</si>
  <si>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</si>
  <si>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</si>
  <si>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</si>
  <si>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</si>
  <si>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</si>
  <si>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</si>
  <si>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</si>
  <si>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</si>
  <si>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</si>
  <si>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</si>
  <si>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</si>
  <si>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</si>
  <si>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</si>
  <si>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</si>
  <si>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</si>
  <si>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</si>
  <si>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</si>
  <si>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</si>
  <si>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</si>
  <si>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</si>
  <si>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</si>
  <si>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</si>
  <si>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</si>
  <si>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</si>
  <si>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</si>
  <si>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</si>
  <si>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</si>
  <si>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</si>
  <si>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</si>
  <si>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</si>
  <si>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</si>
  <si>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</si>
  <si>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</si>
  <si>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</si>
  <si>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</si>
  <si>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</si>
  <si>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</si>
  <si>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</si>
  <si>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</si>
  <si>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</si>
  <si>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</si>
  <si>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</si>
  <si>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</si>
  <si>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</si>
  <si>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</si>
  <si>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</si>
  <si>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</si>
  <si>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</si>
  <si>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</si>
  <si>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</si>
  <si>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</si>
  <si>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</si>
  <si>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</si>
  <si>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</si>
  <si>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</si>
  <si>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</si>
  <si>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</si>
  <si>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</si>
  <si>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</si>
  <si>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</si>
  <si>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</si>
  <si>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</si>
  <si>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</si>
  <si>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</si>
  <si>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</si>
  <si>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</si>
  <si>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</si>
  <si>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</si>
  <si>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</si>
  <si>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</si>
  <si>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</si>
  <si>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</si>
  <si>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</si>
  <si>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</si>
  <si>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</si>
  <si>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</si>
  <si>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</si>
  <si>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</si>
  <si>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</si>
  <si>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</si>
  <si>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</si>
  <si>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</si>
  <si>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</si>
  <si>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</si>
  <si>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</si>
  <si>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</si>
  <si>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</si>
  <si>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</si>
  <si>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</si>
  <si>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</si>
  <si>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</si>
  <si>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</si>
  <si>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</si>
  <si>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</si>
  <si>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</si>
  <si>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</si>
  <si>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</si>
  <si>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</si>
  <si>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</si>
  <si>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</si>
  <si>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</si>
  <si>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</si>
  <si>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</si>
  <si>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</si>
  <si>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</si>
  <si>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</si>
  <si>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</si>
  <si>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</si>
  <si>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</si>
  <si>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</si>
  <si>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</si>
  <si>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</si>
  <si>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</si>
  <si>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</si>
  <si>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</si>
  <si>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</si>
  <si>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</si>
  <si>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</si>
  <si>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</si>
  <si>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</si>
  <si>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</si>
  <si>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</si>
  <si>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</si>
  <si>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</si>
  <si>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</si>
  <si>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</si>
  <si>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</si>
  <si>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</si>
  <si>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</si>
  <si>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</si>
  <si>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</si>
  <si>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</si>
  <si>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</si>
  <si>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</si>
  <si>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</si>
  <si>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</si>
  <si>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</si>
  <si>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</si>
  <si>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</si>
  <si>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</si>
  <si>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</si>
  <si>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</si>
  <si>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</si>
  <si>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</si>
  <si>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</si>
  <si>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</si>
  <si>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</si>
  <si>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</si>
  <si>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</si>
  <si>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</si>
  <si>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</si>
  <si>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</si>
  <si>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</si>
  <si>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</si>
  <si>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</si>
  <si>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</si>
  <si>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</si>
  <si>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</si>
  <si>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</si>
  <si>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</si>
  <si>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</si>
  <si>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</si>
  <si>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</si>
  <si>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</si>
  <si>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</si>
  <si>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</si>
  <si>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</si>
  <si>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</si>
  <si>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</si>
  <si>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</si>
  <si>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</si>
  <si>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</si>
  <si>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</si>
  <si>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</si>
  <si>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</si>
  <si>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</si>
  <si>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</si>
  <si>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</si>
  <si>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</si>
  <si>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</si>
  <si>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</si>
  <si>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</si>
  <si>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</si>
  <si>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</si>
  <si>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</si>
  <si>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</si>
  <si>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</si>
  <si>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</si>
  <si>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</si>
  <si>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</si>
  <si>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</si>
  <si>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</si>
  <si>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</si>
  <si>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</si>
  <si>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</si>
  <si>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</si>
  <si>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</si>
  <si>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</si>
  <si>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</si>
  <si>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</si>
  <si>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</si>
  <si>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</si>
  <si>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</si>
  <si>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</si>
  <si>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</si>
  <si>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</si>
  <si>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</si>
  <si>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</si>
  <si>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</si>
  <si>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</si>
  <si>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</si>
  <si>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</si>
  <si>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</si>
  <si>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</si>
  <si>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</si>
  <si>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</si>
  <si>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</si>
  <si>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</si>
  <si>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</si>
  <si>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</si>
  <si>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</si>
  <si>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</si>
  <si>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</si>
  <si>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</si>
  <si>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</si>
  <si>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</si>
  <si>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</si>
  <si>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</si>
  <si>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</si>
  <si>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</si>
  <si>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</si>
  <si>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</si>
  <si>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</si>
  <si>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</si>
  <si>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</si>
  <si>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</si>
  <si>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</si>
  <si>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</si>
  <si>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</si>
  <si>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</si>
  <si>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</si>
  <si>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</si>
  <si>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</si>
  <si>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</si>
  <si>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</si>
  <si>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</si>
  <si>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</si>
  <si>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</si>
  <si>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</si>
  <si>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</si>
  <si>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</si>
  <si>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</si>
  <si>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</si>
  <si>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</si>
  <si>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</si>
  <si>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</si>
  <si>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</si>
  <si>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</si>
  <si>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</si>
  <si>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</si>
  <si>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</si>
  <si>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</si>
  <si>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</si>
  <si>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</si>
  <si>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</si>
  <si>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</si>
  <si>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</si>
  <si>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</si>
  <si>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</si>
  <si>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</si>
  <si>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</si>
  <si>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</si>
  <si>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</si>
  <si>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</si>
  <si>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</si>
  <si>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</si>
  <si>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</si>
  <si>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</si>
  <si>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</si>
  <si>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</si>
  <si>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</si>
  <si>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</si>
  <si>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</si>
  <si>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</si>
  <si>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</si>
  <si>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</si>
  <si>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</si>
  <si>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</si>
  <si>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</si>
  <si>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</si>
  <si>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</si>
  <si>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</si>
  <si>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</si>
  <si>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</si>
  <si>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</si>
  <si>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</si>
  <si>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</si>
  <si>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</si>
  <si>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</si>
  <si>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</si>
  <si>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</si>
  <si>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</si>
  <si>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</si>
  <si>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</si>
  <si>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</si>
  <si>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</si>
  <si>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</si>
  <si>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</si>
  <si>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</si>
  <si>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</si>
  <si>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</si>
  <si>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</si>
  <si>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</si>
  <si>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</si>
  <si>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</si>
  <si>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</si>
  <si>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</si>
  <si>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</si>
  <si>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</si>
  <si>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</si>
  <si>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</si>
  <si>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</si>
  <si>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</si>
  <si>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</si>
  <si>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</si>
  <si>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</si>
  <si>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</si>
  <si>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</si>
  <si>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</si>
  <si>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</si>
  <si>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</si>
  <si>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</si>
  <si>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</si>
  <si>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</si>
  <si>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</si>
  <si>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</si>
  <si>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</si>
  <si>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</si>
  <si>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</si>
  <si>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</si>
  <si>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</si>
  <si>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</si>
  <si>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</si>
  <si>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</si>
  <si>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</si>
  <si>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</si>
  <si>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</si>
  <si>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</si>
  <si>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</si>
  <si>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</si>
  <si>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</si>
  <si>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</si>
  <si>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</si>
  <si>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</si>
  <si>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</si>
  <si>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</si>
  <si>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</si>
  <si>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</si>
  <si>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</si>
  <si>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</si>
  <si>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</si>
  <si>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</si>
  <si>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</si>
  <si>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</si>
  <si>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</si>
  <si>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</si>
  <si>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</si>
  <si>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</si>
  <si>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</si>
  <si>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</si>
  <si>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</si>
  <si>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</si>
  <si>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</si>
  <si>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</si>
  <si>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</si>
  <si>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</si>
  <si>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</si>
  <si>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</si>
  <si>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</si>
  <si>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</si>
  <si>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</si>
  <si>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</si>
  <si>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</si>
  <si>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</si>
  <si>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</si>
  <si>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</si>
  <si>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</si>
  <si>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</si>
  <si>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</si>
  <si>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</si>
  <si>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</si>
  <si>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</si>
  <si>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</si>
  <si>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</si>
  <si>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</si>
  <si>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</si>
  <si>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</si>
  <si>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</si>
  <si>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</si>
  <si>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</si>
  <si>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</si>
  <si>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</si>
  <si>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</si>
  <si>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</si>
  <si>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</si>
  <si>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</si>
  <si>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</si>
  <si>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</si>
  <si>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</si>
  <si>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</si>
  <si>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</si>
  <si>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</si>
  <si>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</si>
  <si>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</si>
  <si>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</si>
  <si>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</si>
  <si>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</si>
  <si>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</si>
  <si>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</si>
  <si>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</si>
  <si>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</si>
  <si>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</si>
  <si>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</si>
  <si>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</si>
  <si>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</si>
  <si>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</si>
  <si>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</si>
  <si>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</si>
  <si>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</si>
  <si>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</si>
  <si>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</si>
  <si>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</si>
  <si>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</si>
  <si>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</si>
  <si>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</si>
  <si>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</si>
  <si>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</si>
  <si>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</si>
  <si>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</si>
  <si>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</si>
  <si>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</si>
  <si>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</si>
  <si>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</si>
  <si>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</si>
  <si>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</si>
  <si>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</si>
  <si>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</si>
  <si>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</si>
  <si>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</si>
  <si>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</si>
  <si>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</si>
  <si>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</si>
  <si>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</si>
  <si>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</si>
  <si>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</si>
  <si>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</si>
  <si>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</si>
  <si>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</si>
  <si>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</si>
  <si>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</si>
  <si>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</si>
  <si>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</si>
  <si>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</si>
  <si>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</si>
  <si>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</si>
  <si>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</si>
  <si>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</si>
  <si>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</si>
  <si>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</si>
  <si>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</si>
  <si>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</si>
  <si>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</si>
  <si>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</si>
  <si>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</si>
  <si>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</si>
  <si>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</si>
  <si>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</si>
  <si>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</si>
  <si>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</si>
  <si>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</si>
  <si>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</si>
  <si>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</si>
  <si>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</si>
  <si>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</si>
  <si>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</si>
  <si>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</si>
  <si>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</si>
  <si>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</si>
  <si>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</si>
  <si>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</si>
  <si>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</si>
  <si>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</si>
  <si>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</si>
  <si>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</si>
  <si>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</si>
  <si>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</si>
  <si>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</si>
  <si>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</si>
  <si>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</si>
  <si>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</si>
  <si>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</si>
  <si>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</si>
  <si>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</si>
  <si>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</si>
  <si>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</si>
  <si>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</si>
  <si>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</si>
  <si>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</si>
  <si>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</si>
  <si>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</si>
  <si>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</si>
  <si>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</si>
  <si>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</si>
  <si>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</si>
  <si>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</si>
  <si>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</si>
  <si>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</si>
  <si>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</si>
  <si>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</si>
  <si>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</si>
  <si>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</si>
  <si>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</si>
  <si>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</si>
  <si>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</si>
  <si>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</si>
  <si>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</si>
  <si>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</si>
  <si>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</si>
  <si>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</si>
  <si>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</si>
  <si>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</si>
  <si>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</si>
  <si>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</si>
  <si>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</si>
  <si>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</si>
  <si>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</si>
  <si>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</si>
  <si>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</si>
  <si>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</si>
  <si>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</si>
  <si>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</si>
  <si>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</si>
  <si>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</si>
  <si>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</si>
  <si>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</si>
  <si>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</si>
  <si>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</si>
  <si>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</si>
  <si>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</si>
  <si>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</si>
  <si>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</si>
  <si>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</si>
  <si>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</si>
  <si>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</si>
  <si>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</si>
  <si>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</si>
  <si>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</si>
  <si>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</si>
  <si>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</si>
  <si>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</si>
  <si>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</si>
  <si>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</si>
  <si>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</si>
  <si>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</si>
  <si>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</si>
  <si>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</si>
  <si>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</si>
  <si>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</si>
  <si>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</si>
  <si>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</si>
  <si>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</si>
  <si>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</si>
  <si>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</si>
  <si>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</si>
  <si>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</si>
  <si>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</si>
  <si>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</si>
  <si>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</si>
  <si>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</si>
  <si>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</si>
  <si>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</si>
  <si>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</si>
  <si>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</si>
  <si>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</si>
  <si>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</si>
  <si>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</si>
  <si>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</si>
  <si>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</si>
  <si>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</si>
  <si>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</si>
  <si>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</si>
  <si>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</si>
  <si>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</si>
  <si>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</si>
  <si>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</si>
  <si>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</si>
  <si>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</si>
  <si>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</si>
  <si>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</si>
  <si>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</si>
  <si>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</si>
  <si>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</si>
  <si>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</si>
  <si>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</si>
  <si>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</si>
  <si>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</si>
  <si>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</si>
  <si>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</si>
  <si>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</si>
  <si>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</si>
  <si>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</si>
  <si>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</si>
  <si>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</si>
  <si>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</si>
  <si>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</si>
  <si>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</si>
  <si>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</si>
  <si>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</si>
  <si>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</si>
  <si>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</si>
  <si>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</si>
  <si>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</si>
  <si>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</si>
  <si>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</si>
  <si>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</si>
  <si>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</si>
  <si>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</si>
  <si>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</si>
  <si>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</si>
  <si>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</si>
  <si>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</si>
  <si>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</si>
  <si>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</si>
  <si>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</si>
  <si>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</si>
  <si>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</si>
  <si>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</si>
  <si>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</si>
  <si>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</si>
  <si>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</si>
  <si>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</si>
  <si>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</si>
  <si>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</si>
  <si>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</si>
  <si>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</si>
  <si>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</si>
  <si>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</si>
  <si>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</si>
  <si>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</si>
  <si>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</si>
  <si>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</si>
  <si>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</si>
  <si>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</si>
  <si>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</si>
  <si>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</si>
  <si>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</si>
  <si>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</si>
  <si>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</si>
  <si>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</si>
  <si>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</si>
  <si>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</si>
  <si>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</si>
  <si>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</si>
  <si>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</si>
  <si>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</si>
  <si>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</si>
  <si>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</si>
  <si>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</si>
  <si>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</si>
  <si>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</si>
  <si>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</si>
  <si>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</si>
  <si>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</si>
  <si>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</si>
  <si>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</si>
  <si>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</si>
  <si>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</si>
  <si>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</si>
  <si>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</si>
  <si>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</si>
  <si>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</si>
  <si>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</si>
  <si>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</si>
  <si>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</si>
  <si>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</si>
  <si>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</si>
  <si>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</si>
  <si>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</si>
  <si>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</si>
  <si>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</si>
  <si>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</si>
  <si>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</si>
  <si>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</si>
  <si>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</si>
  <si>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</si>
  <si>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</si>
  <si>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</si>
  <si>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</si>
  <si>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</si>
  <si>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</si>
  <si>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</si>
  <si>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</si>
  <si>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</si>
  <si>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</si>
  <si>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</si>
  <si>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</si>
  <si>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</si>
  <si>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</si>
  <si>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</si>
  <si>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</si>
  <si>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</si>
  <si>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</si>
  <si>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</si>
  <si>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</si>
  <si>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</si>
  <si>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</si>
  <si>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</si>
  <si>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</si>
  <si>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</si>
  <si>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</si>
  <si>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</si>
  <si>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</si>
  <si>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</si>
  <si>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</si>
  <si>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</si>
  <si>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</si>
  <si>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</si>
  <si>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</si>
  <si>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</si>
  <si>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</si>
  <si>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</si>
  <si>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</si>
  <si>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</si>
  <si>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</si>
  <si>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</si>
  <si>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</si>
  <si>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</si>
  <si>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</si>
  <si>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</si>
  <si>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</si>
  <si>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</si>
  <si>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</si>
  <si>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</si>
  <si>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</si>
  <si>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</si>
  <si>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</si>
  <si>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</si>
  <si>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</si>
  <si>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</si>
  <si>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</si>
  <si>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</si>
  <si>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</si>
  <si>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</si>
  <si>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</si>
  <si>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</si>
  <si>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</si>
  <si>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</si>
  <si>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</si>
  <si>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</si>
  <si>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</si>
  <si>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</si>
  <si>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</si>
  <si>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</si>
  <si>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</si>
  <si>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</si>
  <si>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</si>
  <si>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</si>
  <si>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</si>
  <si>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</si>
  <si>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</si>
  <si>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</si>
  <si>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</si>
  <si>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</si>
  <si>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</si>
  <si>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</si>
  <si>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</si>
  <si>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</si>
  <si>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</si>
  <si>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</si>
  <si>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</si>
  <si>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</si>
  <si>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</si>
  <si>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</si>
  <si>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</si>
  <si>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</si>
  <si>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</si>
  <si>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</si>
  <si>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</si>
  <si>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</si>
  <si>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</si>
  <si>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</si>
  <si>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</si>
  <si>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</si>
  <si>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</si>
  <si>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</si>
  <si>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</si>
  <si>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</si>
  <si>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</si>
  <si>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</si>
  <si>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</si>
  <si>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</si>
  <si>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</si>
  <si>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</si>
  <si>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</si>
  <si>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</si>
  <si>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</si>
  <si>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</si>
  <si>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</si>
  <si>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</si>
  <si>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</si>
  <si>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</si>
  <si>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</si>
  <si>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</si>
  <si>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</si>
  <si>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</si>
  <si>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</si>
  <si>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</si>
  <si>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</si>
  <si>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</si>
  <si>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</si>
  <si>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</si>
  <si>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</si>
  <si>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</si>
  <si>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</si>
  <si>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</si>
  <si>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</si>
  <si>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</si>
  <si>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</si>
  <si>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</si>
  <si>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</si>
  <si>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</si>
  <si>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</si>
  <si>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</si>
  <si>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</si>
  <si>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</si>
  <si>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</si>
  <si>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</si>
  <si>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</si>
  <si>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</si>
  <si>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</si>
  <si>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</si>
  <si>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</si>
  <si>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</si>
  <si>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</si>
  <si>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</si>
  <si>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</si>
  <si>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</si>
  <si>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</si>
  <si>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</si>
  <si>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</si>
  <si>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</si>
  <si>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</si>
  <si>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</si>
  <si>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</si>
  <si>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</si>
  <si>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</si>
  <si>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</si>
  <si>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</si>
  <si>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</si>
  <si>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</si>
  <si>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</si>
  <si>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</si>
  <si>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</si>
  <si>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</si>
  <si>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</si>
  <si>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</si>
  <si>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</si>
  <si>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</si>
  <si>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</si>
  <si>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</si>
  <si>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</si>
  <si>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</si>
  <si>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</si>
  <si>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</si>
  <si>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</si>
  <si>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</si>
  <si>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</si>
  <si>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</si>
  <si>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</si>
  <si>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</si>
  <si>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</si>
  <si>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</si>
  <si>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</si>
  <si>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</si>
  <si>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</si>
  <si>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</si>
  <si>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</si>
  <si>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</si>
  <si>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</si>
  <si>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</si>
  <si>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</si>
  <si>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</si>
  <si>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</si>
  <si>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</si>
  <si>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</si>
  <si>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</si>
  <si>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</si>
  <si>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</si>
  <si>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</si>
  <si>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</si>
  <si>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</si>
  <si>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</si>
  <si>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</si>
  <si>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</si>
  <si>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</si>
  <si>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</si>
  <si>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</si>
  <si>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</si>
  <si>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</si>
  <si>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</si>
  <si>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</si>
  <si>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</si>
  <si>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</si>
  <si>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</si>
  <si>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</si>
  <si>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</si>
  <si>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</si>
  <si>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</si>
  <si>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</si>
  <si>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</si>
  <si>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</si>
  <si>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</si>
  <si>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</si>
  <si>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</si>
  <si>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</si>
  <si>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</si>
  <si>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</si>
  <si>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</si>
  <si>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</si>
  <si>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</si>
  <si>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</si>
  <si>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</si>
  <si>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</si>
  <si>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</si>
  <si>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</si>
  <si>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</si>
  <si>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</si>
  <si>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</si>
  <si>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</si>
  <si>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</si>
  <si>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</si>
  <si>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</si>
  <si>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</si>
  <si>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</si>
  <si>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</si>
  <si>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</si>
  <si>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</si>
  <si>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</si>
  <si>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</si>
  <si>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</si>
  <si>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</si>
  <si>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</si>
  <si>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</si>
  <si>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</si>
  <si>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</si>
  <si>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</si>
  <si>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</si>
  <si>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</si>
  <si>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</si>
  <si>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</si>
  <si>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</si>
  <si>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</si>
  <si>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</si>
  <si>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</si>
  <si>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</si>
  <si>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</si>
  <si>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</si>
  <si>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</si>
  <si>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</si>
  <si>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</si>
  <si>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</si>
  <si>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</si>
  <si>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</si>
  <si>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</si>
  <si>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</si>
  <si>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</si>
  <si>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</si>
  <si>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</si>
  <si>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</si>
  <si>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</si>
  <si>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</si>
  <si>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</si>
  <si>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</si>
  <si>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</si>
  <si>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</si>
  <si>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</si>
  <si>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</si>
  <si>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</si>
  <si>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</si>
  <si>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</si>
  <si>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</si>
  <si>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</si>
  <si>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</si>
  <si>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</si>
  <si>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</si>
  <si>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</si>
  <si>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</si>
  <si>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</si>
  <si>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</si>
  <si>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</si>
  <si>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</si>
  <si>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</si>
  <si>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</si>
  <si>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</si>
  <si>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</si>
  <si>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</si>
  <si>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</si>
  <si>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</si>
  <si>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</si>
  <si>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</si>
  <si>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</si>
  <si>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</si>
  <si>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</si>
  <si>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</si>
  <si>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</si>
  <si>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</si>
  <si>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</si>
  <si>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</si>
  <si>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</si>
  <si>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</si>
  <si>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</si>
  <si>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</si>
  <si>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</si>
  <si>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</si>
  <si>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</si>
  <si>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</si>
  <si>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</si>
  <si>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</si>
  <si>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</si>
  <si>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</si>
  <si>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</si>
  <si>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</si>
  <si>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</si>
  <si>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</si>
  <si>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</si>
  <si>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</si>
  <si>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</si>
  <si>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</si>
  <si>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</si>
  <si>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</si>
  <si>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</si>
  <si>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</si>
  <si>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</si>
  <si>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</si>
  <si>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</si>
  <si>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</si>
  <si>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</si>
  <si>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</si>
  <si>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</si>
  <si>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</si>
  <si>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</si>
  <si>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</si>
  <si>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</si>
  <si>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</si>
  <si>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</si>
  <si>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</si>
  <si>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</si>
  <si>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</si>
  <si>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</si>
  <si>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</si>
  <si>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</si>
  <si>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</si>
  <si>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</si>
  <si>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</si>
  <si>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</si>
  <si>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</si>
  <si>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</si>
  <si>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</si>
  <si>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</si>
  <si>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</si>
  <si>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</si>
  <si>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</si>
  <si>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</si>
  <si>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</si>
  <si>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</si>
  <si>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</si>
  <si>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</si>
  <si>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</si>
  <si>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</si>
  <si>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</si>
  <si>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</si>
  <si>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</si>
  <si>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</si>
  <si>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</si>
  <si>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</si>
  <si>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</si>
  <si>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</si>
  <si>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</si>
  <si>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</si>
  <si>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</si>
  <si>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</si>
  <si>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</si>
  <si>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</si>
  <si>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</si>
  <si>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</si>
  <si>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</si>
  <si>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</si>
  <si>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</si>
  <si>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</si>
  <si>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</si>
  <si>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</si>
  <si>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</si>
  <si>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</si>
  <si>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</si>
  <si>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</si>
  <si>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</si>
  <si>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</si>
  <si>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</si>
  <si>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</si>
  <si>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</si>
  <si>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</si>
  <si>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</si>
  <si>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</si>
  <si>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</si>
  <si>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</si>
  <si>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</si>
  <si>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</si>
  <si>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</si>
  <si>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</si>
  <si>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</si>
  <si>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</si>
  <si>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</si>
  <si>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</si>
  <si>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</si>
  <si>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</si>
  <si>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</si>
  <si>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</si>
  <si>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</si>
  <si>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</si>
  <si>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</si>
  <si>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</si>
  <si>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</si>
  <si>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</si>
  <si>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</si>
  <si>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</si>
  <si>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</si>
  <si>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</si>
  <si>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</si>
  <si>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</si>
  <si>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</si>
  <si>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</si>
  <si>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</si>
  <si>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</si>
  <si>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</si>
  <si>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</si>
  <si>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</si>
  <si>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</si>
  <si>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</si>
  <si>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</si>
  <si>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</si>
  <si>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</si>
  <si>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</si>
  <si>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</si>
  <si>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</si>
  <si>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</si>
  <si>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</si>
  <si>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</si>
  <si>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</si>
  <si>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</si>
  <si>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</si>
  <si>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</si>
  <si>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</si>
  <si>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</si>
  <si>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</si>
  <si>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</si>
  <si>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</si>
  <si>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</si>
  <si>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</si>
  <si>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</si>
  <si>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</si>
  <si>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</si>
  <si>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</si>
  <si>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</si>
  <si>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</si>
  <si>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</si>
  <si>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</si>
  <si>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</si>
  <si>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</si>
  <si>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</si>
  <si>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</si>
  <si>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</si>
  <si>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</si>
  <si>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</si>
  <si>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</si>
  <si>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</si>
  <si>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</si>
  <si>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</si>
  <si>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</si>
  <si>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</si>
  <si>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</si>
  <si>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</si>
  <si>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</si>
  <si>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</si>
  <si>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</si>
  <si>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</si>
  <si>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</si>
  <si>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</si>
  <si>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</si>
  <si>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</si>
  <si>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</si>
  <si>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</si>
  <si>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</si>
  <si>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</si>
  <si>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</si>
  <si>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</si>
  <si>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</si>
  <si>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</si>
  <si>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</si>
  <si>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</si>
  <si>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</si>
  <si>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</si>
  <si>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</si>
  <si>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</si>
  <si>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</si>
  <si>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</si>
  <si>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</si>
  <si>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</si>
  <si>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</si>
  <si>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</si>
  <si>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</si>
  <si>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</si>
  <si>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</si>
  <si>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</si>
  <si>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</si>
  <si>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</si>
  <si>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</si>
  <si>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</si>
  <si>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</si>
  <si>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</si>
  <si>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</si>
  <si>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</si>
  <si>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</si>
  <si>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</si>
  <si>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</si>
  <si>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</si>
  <si>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</si>
  <si>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</si>
  <si>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</si>
  <si>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</si>
  <si>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</si>
  <si>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</si>
  <si>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</si>
  <si>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</si>
  <si>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</si>
  <si>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</si>
  <si>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</si>
  <si>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</si>
  <si>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</si>
  <si>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</si>
  <si>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</si>
  <si>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</si>
  <si>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</si>
  <si>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</si>
  <si>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</si>
  <si>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</si>
  <si>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</si>
  <si>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</si>
  <si>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</si>
  <si>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</si>
  <si>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</si>
  <si>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</si>
  <si>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</si>
  <si>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</si>
  <si>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</si>
  <si>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</si>
  <si>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</si>
  <si>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</si>
  <si>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</si>
  <si>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</si>
  <si>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</si>
  <si>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</si>
  <si>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</si>
  <si>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</si>
  <si>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</si>
  <si>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</si>
  <si>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</si>
  <si>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</si>
  <si>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</si>
  <si>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</si>
  <si>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</si>
  <si>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</si>
  <si>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</si>
  <si>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</si>
  <si>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</si>
  <si>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</si>
  <si>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</si>
  <si>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</si>
  <si>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</si>
  <si>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</si>
  <si>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</si>
  <si>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</si>
  <si>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</si>
  <si>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</si>
  <si>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</si>
  <si>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</si>
  <si>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</si>
  <si>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</si>
  <si>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</si>
  <si>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</si>
  <si>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</si>
  <si>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</si>
  <si>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</si>
  <si>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</si>
  <si>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</si>
  <si>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</si>
  <si>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</si>
  <si>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</si>
  <si>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</si>
  <si>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</si>
  <si>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</si>
  <si>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</si>
  <si>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</si>
  <si>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</si>
  <si>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</si>
  <si>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</si>
  <si>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</si>
  <si>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</si>
  <si>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</si>
  <si>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</si>
  <si>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</si>
  <si>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</si>
  <si>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</si>
  <si>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</si>
  <si>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</si>
  <si>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</si>
  <si>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</si>
  <si>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</si>
  <si>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</si>
  <si>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</si>
  <si>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</si>
  <si>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</si>
  <si>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</si>
  <si>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</si>
  <si>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</si>
  <si>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</si>
  <si>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</si>
  <si>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</si>
  <si>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</si>
  <si>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</si>
  <si>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</si>
  <si>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</si>
  <si>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</si>
  <si>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</si>
  <si>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</si>
  <si>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</si>
  <si>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</si>
  <si>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</si>
  <si>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</si>
  <si>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</si>
  <si>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</si>
  <si>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</si>
  <si>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</si>
  <si>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</si>
  <si>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</si>
  <si>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</si>
  <si>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</si>
  <si>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</si>
  <si>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</si>
  <si>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</si>
  <si>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</si>
  <si>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</si>
  <si>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</si>
  <si>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</si>
  <si>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</si>
  <si>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</si>
  <si>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</si>
  <si>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</si>
  <si>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</si>
  <si>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</si>
  <si>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</si>
  <si>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</si>
  <si>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</si>
  <si>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</si>
  <si>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</si>
  <si>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</si>
  <si>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</si>
  <si>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</si>
  <si>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</si>
  <si>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</si>
  <si>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</si>
  <si>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</si>
  <si>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</si>
  <si>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</si>
  <si>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</si>
  <si>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</si>
  <si>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</si>
  <si>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</si>
  <si>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</si>
  <si>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</si>
  <si>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</si>
  <si>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</si>
  <si>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</si>
  <si>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</si>
  <si>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</si>
  <si>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</si>
  <si>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</si>
  <si>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</si>
  <si>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</si>
  <si>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</si>
  <si>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</si>
  <si>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</si>
  <si>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</si>
  <si>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</si>
  <si>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</si>
  <si>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</si>
  <si>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</si>
  <si>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</si>
  <si>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</si>
  <si>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</si>
  <si>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</si>
  <si>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</si>
  <si>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</si>
  <si>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</si>
  <si>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</si>
  <si>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</si>
  <si>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</si>
  <si>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</si>
  <si>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</si>
  <si>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</si>
  <si>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</si>
  <si>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</si>
  <si>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</si>
  <si>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</si>
  <si>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</si>
  <si>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</si>
  <si>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</si>
  <si>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</si>
  <si>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</si>
  <si>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</si>
  <si>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</si>
  <si>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</si>
  <si>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</si>
  <si>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</si>
  <si>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</si>
  <si>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</si>
  <si>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</si>
  <si>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</si>
  <si>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</si>
  <si>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</si>
  <si>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</si>
  <si>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</si>
  <si>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</si>
  <si>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</si>
  <si>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</si>
  <si>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</si>
  <si>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</si>
  <si>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</si>
  <si>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</si>
  <si>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</si>
  <si>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</si>
  <si>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</si>
  <si>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</si>
  <si>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</si>
  <si>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</si>
  <si>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</si>
  <si>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</si>
  <si>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</si>
  <si>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</si>
  <si>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</si>
  <si>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</si>
  <si>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</si>
  <si>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</si>
  <si>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</si>
  <si>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</si>
  <si>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</si>
  <si>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</si>
  <si>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</si>
  <si>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</si>
  <si>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</si>
  <si>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</si>
  <si>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</si>
  <si>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</si>
  <si>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</si>
  <si>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</si>
  <si>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</si>
  <si>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</si>
  <si>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</si>
  <si>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</si>
  <si>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</si>
  <si>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</si>
  <si>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</si>
  <si>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</si>
  <si>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</si>
  <si>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</si>
  <si>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</si>
  <si>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</si>
  <si>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</si>
  <si>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</si>
  <si>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</si>
  <si>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</si>
  <si>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</si>
  <si>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</si>
  <si>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</si>
  <si>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</si>
  <si>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</si>
  <si>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</si>
  <si>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</si>
  <si>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</si>
  <si>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</si>
  <si>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</si>
  <si>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</si>
  <si>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</si>
  <si>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</si>
  <si>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</si>
  <si>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</si>
  <si>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</si>
  <si>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</si>
  <si>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</si>
  <si>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</si>
  <si>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</si>
  <si>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</si>
  <si>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</si>
  <si>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</si>
  <si>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</si>
  <si>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</si>
  <si>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</si>
  <si>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</si>
  <si>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</si>
  <si>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</si>
  <si>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</si>
  <si>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</si>
  <si>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</si>
  <si>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</si>
  <si>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</si>
  <si>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</si>
  <si>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</si>
  <si>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</si>
  <si>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</si>
  <si>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</si>
  <si>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</si>
  <si>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</si>
  <si>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</si>
  <si>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</si>
  <si>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</si>
  <si>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</si>
  <si>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</si>
  <si>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</si>
  <si>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</si>
  <si>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</si>
  <si>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</si>
  <si>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</si>
  <si>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</si>
  <si>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</si>
  <si>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</si>
  <si>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</si>
  <si>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</si>
  <si>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</si>
  <si>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</si>
  <si>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</si>
  <si>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</si>
  <si>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</si>
  <si>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</si>
  <si>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</si>
  <si>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</si>
  <si>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</si>
  <si>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</si>
  <si>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</si>
  <si>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</si>
  <si>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</si>
  <si>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</si>
  <si>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</si>
  <si>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</si>
  <si>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</si>
  <si>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</si>
  <si>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</si>
  <si>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</si>
  <si>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</si>
  <si>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</si>
  <si>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</si>
  <si>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</si>
  <si>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</si>
  <si>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</si>
  <si>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</si>
  <si>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</si>
  <si>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</si>
  <si>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</si>
  <si>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</si>
  <si>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</si>
  <si>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</si>
  <si>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</si>
  <si>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</si>
  <si>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</si>
  <si>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</si>
  <si>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</si>
  <si>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</si>
  <si>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</si>
  <si>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</si>
  <si>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</si>
  <si>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</si>
  <si>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</si>
  <si>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</si>
  <si>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</si>
  <si>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</si>
  <si>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</si>
  <si>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</si>
  <si>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</si>
  <si>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</si>
  <si>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</si>
  <si>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</si>
  <si>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</si>
  <si>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</si>
  <si>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</si>
  <si>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</si>
  <si>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</si>
  <si>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</si>
  <si>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</si>
  <si>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</si>
  <si>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</si>
  <si>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</si>
  <si>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</si>
  <si>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</si>
  <si>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</si>
  <si>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</si>
  <si>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</si>
  <si>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</si>
  <si>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</si>
  <si>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</si>
  <si>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</si>
  <si>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</si>
  <si>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</si>
  <si>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</si>
  <si>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</si>
  <si>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</si>
  <si>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</si>
  <si>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</si>
  <si>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</si>
  <si>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</si>
  <si>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</si>
  <si>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</si>
  <si>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</si>
  <si>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</si>
  <si>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</si>
  <si>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</si>
  <si>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</si>
  <si>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</si>
  <si>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</si>
  <si>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</si>
  <si>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</si>
  <si>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</si>
  <si>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</si>
  <si>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</si>
  <si>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</si>
  <si>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</si>
  <si>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</si>
  <si>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</si>
  <si>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</si>
  <si>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</si>
  <si>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</si>
  <si>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</si>
  <si>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</si>
  <si>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</si>
  <si>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</si>
  <si>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</si>
  <si>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</si>
  <si>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</si>
  <si>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</si>
  <si>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</si>
  <si>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</si>
  <si>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</si>
  <si>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</si>
  <si>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</si>
  <si>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</si>
  <si>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</si>
  <si>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</si>
  <si>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</si>
  <si>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</si>
  <si>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</si>
  <si>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</si>
  <si>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</si>
  <si>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</si>
  <si>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</si>
  <si>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</si>
  <si>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</si>
  <si>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</si>
  <si>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</si>
  <si>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</si>
  <si>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</si>
  <si>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</si>
  <si>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</si>
  <si>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</si>
  <si>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</si>
  <si>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</si>
  <si>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</si>
  <si>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</si>
  <si>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</si>
  <si>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</si>
  <si>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</si>
  <si>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</si>
  <si>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</si>
  <si>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</si>
  <si>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</si>
  <si>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</si>
  <si>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</si>
  <si>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</si>
  <si>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</si>
  <si>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</si>
  <si>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</si>
  <si>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</si>
  <si>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</si>
  <si>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</si>
  <si>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</si>
  <si>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</si>
  <si>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</si>
  <si>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</si>
  <si>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</si>
  <si>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</si>
  <si>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</si>
  <si>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</si>
  <si>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</si>
  <si>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</si>
  <si>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</si>
  <si>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</si>
  <si>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</si>
  <si>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</si>
  <si>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</si>
  <si>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</si>
  <si>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</si>
  <si>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</si>
  <si>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</si>
  <si>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</si>
  <si>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</si>
  <si>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</si>
  <si>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</si>
  <si>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</si>
  <si>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</si>
  <si>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</si>
  <si>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</si>
  <si>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</si>
  <si>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</si>
  <si>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</si>
  <si>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</si>
  <si>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</si>
  <si>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</si>
  <si>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</si>
  <si>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</si>
  <si>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</si>
  <si>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</si>
  <si>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</si>
  <si>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</si>
  <si>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</si>
  <si>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</si>
  <si>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</si>
  <si>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</si>
  <si>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</si>
  <si>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</si>
  <si>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</si>
  <si>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</si>
  <si>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</si>
  <si>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</si>
  <si>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</si>
  <si>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</si>
  <si>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</si>
  <si>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</si>
  <si>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</si>
  <si>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</si>
  <si>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</si>
  <si>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</si>
  <si>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</si>
  <si>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</si>
  <si>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</si>
  <si>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</si>
  <si>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</si>
  <si>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</si>
  <si>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</si>
  <si>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</si>
  <si>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</si>
  <si>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</si>
  <si>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</si>
  <si>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</si>
  <si>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</si>
  <si>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</si>
  <si>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</si>
  <si>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</si>
  <si>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</si>
  <si>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</si>
  <si>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</si>
  <si>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</si>
  <si>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</si>
  <si>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</si>
  <si>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</si>
  <si>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</si>
  <si>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</si>
  <si>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</si>
  <si>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</si>
  <si>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</si>
  <si>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</si>
  <si>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</si>
  <si>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</si>
  <si>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</si>
  <si>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</si>
  <si>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</si>
  <si>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</si>
  <si>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</si>
  <si>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</si>
  <si>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</si>
  <si>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</si>
  <si>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</si>
  <si>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</si>
  <si>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</si>
  <si>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</si>
  <si>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</si>
  <si>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</si>
  <si>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</si>
  <si>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</si>
  <si>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</si>
  <si>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</si>
  <si>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</si>
  <si>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</si>
  <si>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</si>
  <si>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</si>
  <si>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</si>
  <si>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</si>
  <si>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</si>
  <si>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</si>
  <si>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</si>
  <si>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</si>
  <si>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</si>
  <si>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</si>
  <si>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</si>
  <si>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</si>
  <si>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</si>
  <si>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</si>
  <si>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</si>
  <si>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</si>
  <si>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</si>
  <si>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</si>
  <si>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</si>
  <si>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</si>
  <si>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</si>
  <si>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</si>
  <si>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</si>
  <si>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</si>
  <si>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</si>
  <si>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</si>
  <si>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</si>
  <si>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</si>
  <si>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</si>
  <si>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</si>
  <si>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</si>
  <si>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</si>
  <si>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</si>
  <si>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</si>
  <si>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</si>
  <si>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</si>
  <si>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</si>
  <si>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</si>
  <si>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</si>
  <si>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</si>
  <si>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</si>
  <si>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</si>
  <si>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</si>
  <si>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</si>
  <si>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</si>
  <si>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</si>
  <si>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</si>
  <si>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</si>
  <si>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</si>
  <si>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</si>
  <si>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</si>
  <si>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</si>
  <si>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</si>
  <si>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</si>
  <si>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</si>
  <si>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</si>
  <si>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</si>
  <si>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</si>
  <si>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</si>
  <si>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</si>
  <si>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</si>
  <si>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</si>
  <si>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</si>
  <si>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</si>
  <si>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</si>
  <si>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</si>
  <si>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</si>
  <si>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</si>
  <si>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</si>
  <si>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</si>
  <si>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</si>
  <si>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</si>
  <si>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</si>
  <si>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</si>
  <si>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</si>
  <si>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</si>
  <si>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</si>
  <si>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</si>
  <si>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</si>
  <si>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</si>
  <si>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</si>
  <si>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</si>
  <si>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</si>
  <si>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</si>
  <si>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</si>
  <si>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</si>
  <si>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</si>
  <si>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</si>
  <si>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</si>
  <si>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</si>
  <si>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</si>
  <si>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</si>
  <si>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</si>
  <si>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</si>
  <si>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</si>
  <si>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</si>
  <si>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</si>
  <si>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</si>
  <si>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</si>
  <si>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</si>
  <si>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</si>
  <si>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</si>
  <si>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</si>
  <si>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</si>
  <si>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</si>
  <si>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</si>
  <si>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</si>
  <si>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</si>
  <si>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</si>
  <si>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</si>
  <si>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</si>
  <si>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</si>
  <si>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</si>
  <si>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</si>
  <si>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</si>
  <si>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</si>
  <si>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</si>
  <si>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</si>
  <si>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</si>
  <si>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</si>
  <si>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</si>
  <si>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</si>
  <si>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</si>
  <si>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</si>
  <si>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</si>
  <si>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</si>
  <si>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</si>
  <si>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</si>
  <si>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</si>
  <si>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</si>
  <si>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</si>
  <si>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</si>
  <si>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</si>
  <si>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</si>
  <si>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</si>
  <si>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</si>
  <si>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</si>
  <si>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</si>
  <si>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</si>
  <si>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</si>
  <si>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</si>
  <si>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</si>
  <si>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</si>
  <si>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</si>
  <si>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</si>
  <si>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</si>
  <si>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</si>
  <si>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</si>
  <si>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</si>
  <si>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</si>
  <si>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</si>
  <si>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</si>
  <si>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</si>
  <si>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</si>
  <si>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</si>
  <si>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</si>
  <si>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</si>
  <si>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</si>
  <si>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</si>
  <si>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</si>
  <si>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</si>
  <si>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</si>
  <si>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</si>
  <si>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</si>
  <si>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</si>
  <si>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</si>
  <si>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</si>
  <si>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</si>
  <si>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</si>
  <si>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</si>
  <si>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</si>
  <si>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</si>
  <si>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</si>
  <si>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</si>
  <si>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</si>
  <si>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</si>
  <si>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</si>
  <si>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</si>
  <si>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</si>
  <si>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</si>
  <si>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</si>
  <si>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</si>
  <si>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</si>
  <si>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</si>
  <si>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</si>
  <si>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</si>
  <si>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</si>
  <si>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</si>
  <si>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</si>
  <si>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</si>
  <si>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</si>
  <si>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</si>
  <si>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</si>
  <si>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</si>
  <si>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</si>
  <si>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</si>
  <si>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</si>
  <si>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</si>
  <si>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</si>
  <si>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</si>
  <si>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</si>
  <si>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</si>
  <si>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</si>
  <si>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</si>
  <si>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</si>
  <si>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</si>
  <si>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</si>
  <si>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</si>
  <si>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</si>
  <si>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</si>
  <si>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</si>
  <si>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</si>
  <si>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</si>
  <si>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</si>
  <si>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</si>
  <si>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</si>
  <si>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</si>
  <si>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</si>
  <si>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</si>
  <si>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</si>
  <si>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</si>
  <si>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</si>
  <si>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</si>
  <si>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</si>
  <si>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</si>
  <si>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</si>
  <si>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</si>
  <si>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</si>
  <si>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</si>
  <si>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</si>
  <si>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</si>
  <si>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</si>
  <si>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</si>
  <si>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</si>
  <si>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</si>
  <si>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</si>
  <si>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</si>
  <si>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</si>
  <si>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</si>
  <si>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</si>
  <si>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</si>
  <si>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</si>
  <si>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</si>
  <si>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</si>
  <si>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</si>
  <si>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</si>
  <si>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</si>
  <si>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</si>
  <si>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</si>
  <si>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</si>
  <si>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</si>
  <si>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</si>
  <si>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</si>
  <si>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</si>
  <si>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</si>
  <si>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</si>
  <si>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</si>
  <si>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</si>
  <si>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</si>
  <si>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</si>
  <si>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</si>
  <si>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</si>
  <si>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</si>
  <si>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</si>
  <si>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</si>
  <si>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</si>
  <si>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</si>
  <si>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</si>
  <si>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</si>
  <si>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</si>
  <si>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</si>
  <si>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</si>
  <si>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</si>
  <si>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</si>
  <si>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</si>
  <si>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</si>
  <si>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</si>
  <si>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</si>
  <si>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</si>
  <si>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</si>
  <si>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</si>
  <si>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</si>
  <si>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</si>
  <si>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</si>
  <si>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</si>
  <si>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</si>
  <si>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</si>
  <si>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</si>
  <si>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</si>
  <si>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</si>
  <si>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</si>
  <si>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</si>
  <si>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</si>
  <si>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</si>
  <si>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</si>
  <si>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</si>
  <si>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</si>
  <si>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</si>
  <si>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</si>
  <si>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</si>
  <si>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</si>
  <si>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</si>
  <si>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</si>
  <si>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</si>
  <si>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</si>
  <si>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</si>
  <si>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</si>
  <si>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</si>
  <si>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</si>
  <si>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</si>
  <si>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</si>
  <si>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</si>
  <si>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</si>
  <si>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</si>
  <si>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</si>
  <si>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</si>
  <si>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</si>
  <si>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</si>
  <si>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</si>
  <si>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</si>
  <si>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</si>
  <si>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</si>
  <si>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</si>
  <si>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</si>
  <si>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</si>
  <si>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</si>
  <si>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</si>
  <si>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</si>
  <si>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</si>
  <si>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</si>
  <si>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</si>
  <si>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</si>
  <si>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</si>
  <si>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</si>
  <si>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</si>
  <si>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</si>
  <si>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</si>
  <si>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</si>
  <si>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</si>
  <si>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</si>
  <si>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</si>
  <si>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</si>
  <si>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</si>
  <si>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</si>
  <si>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</si>
  <si>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</si>
  <si>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</si>
  <si>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</si>
  <si>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</si>
  <si>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</si>
  <si>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</si>
  <si>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</si>
  <si>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</si>
  <si>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</si>
  <si>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</si>
  <si>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</si>
  <si>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</si>
  <si>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</si>
  <si>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</si>
  <si>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</si>
  <si>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</si>
  <si>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</si>
  <si>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</si>
  <si>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</si>
  <si>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</si>
  <si>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</si>
  <si>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</si>
  <si>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</si>
  <si>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</si>
  <si>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</si>
  <si>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</si>
  <si>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</si>
  <si>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</si>
  <si>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</si>
  <si>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</si>
  <si>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</si>
  <si>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</si>
  <si>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</si>
  <si>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</si>
  <si>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</si>
  <si>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</si>
  <si>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</si>
  <si>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</si>
  <si>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</si>
  <si>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</si>
  <si>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</si>
  <si>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</si>
  <si>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</si>
  <si>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</si>
  <si>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</si>
  <si>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</si>
  <si>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</si>
  <si>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</si>
  <si>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</si>
  <si>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</si>
  <si>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</si>
  <si>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</si>
  <si>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</si>
  <si>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</si>
  <si>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</si>
  <si>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</si>
  <si>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</si>
  <si>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</si>
  <si>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</si>
  <si>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</si>
  <si>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</si>
  <si>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</si>
  <si>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</si>
  <si>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</si>
  <si>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</si>
  <si>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</si>
  <si>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</si>
  <si>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</si>
  <si>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</si>
  <si>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</si>
  <si>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</si>
  <si>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</si>
  <si>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</si>
  <si>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</si>
  <si>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</si>
  <si>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</si>
  <si>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</si>
  <si>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</si>
  <si>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</si>
  <si>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</si>
  <si>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</si>
  <si>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</si>
  <si>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</si>
  <si>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</si>
  <si>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</si>
  <si>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</si>
  <si>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</si>
  <si>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</si>
  <si>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</si>
  <si>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</si>
  <si>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</si>
  <si>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</si>
  <si>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</si>
  <si>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</si>
  <si>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</si>
  <si>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</si>
  <si>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</si>
  <si>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</si>
  <si>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</si>
  <si>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</si>
  <si>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</si>
  <si>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</si>
  <si>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</si>
  <si>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</si>
  <si>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</si>
  <si>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</si>
  <si>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</si>
  <si>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</si>
  <si>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</si>
  <si>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</si>
  <si>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</si>
  <si>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</si>
  <si>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</si>
  <si>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</si>
  <si>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</si>
  <si>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</si>
  <si>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</si>
  <si>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</si>
  <si>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</si>
  <si>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</si>
  <si>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</si>
  <si>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</si>
  <si>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</si>
  <si>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</si>
  <si>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</si>
  <si>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</si>
  <si>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</si>
  <si>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</si>
  <si>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</si>
  <si>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</si>
  <si>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</si>
  <si>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</si>
  <si>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</si>
  <si>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</si>
  <si>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</si>
  <si>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</si>
  <si>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</si>
  <si>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</si>
  <si>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</si>
  <si>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</si>
  <si>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</si>
  <si>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</si>
  <si>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</si>
  <si>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</si>
  <si>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</si>
  <si>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</si>
  <si>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</si>
  <si>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</si>
  <si>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</si>
  <si>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</si>
  <si>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</si>
  <si>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</si>
  <si>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</si>
  <si>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</si>
  <si>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</si>
  <si>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</si>
  <si>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</si>
  <si>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</si>
  <si>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</si>
  <si>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</si>
  <si>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</si>
  <si>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</si>
  <si>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</si>
  <si>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</si>
  <si>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</si>
  <si>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</si>
  <si>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</si>
  <si>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</si>
  <si>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</si>
  <si>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</si>
  <si>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</si>
  <si>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</si>
  <si>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</si>
  <si>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</si>
  <si>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</si>
  <si>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</si>
  <si>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</si>
  <si>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</si>
  <si>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</si>
  <si>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</si>
  <si>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</si>
  <si>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</si>
  <si>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</si>
  <si>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</si>
  <si>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</si>
  <si>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</si>
  <si>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</si>
  <si>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</si>
  <si>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</si>
  <si>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</si>
  <si>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</si>
  <si>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</si>
  <si>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</si>
  <si>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</si>
  <si>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</si>
  <si>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</si>
  <si>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</si>
  <si>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</si>
  <si>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</si>
  <si>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</si>
  <si>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</si>
  <si>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</si>
  <si>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</si>
  <si>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</si>
  <si>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</si>
  <si>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</si>
  <si>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</si>
  <si>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</si>
  <si>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</si>
  <si>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</si>
  <si>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</si>
  <si>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</si>
  <si>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</si>
  <si>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</si>
  <si>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</si>
  <si>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</si>
  <si>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</si>
  <si>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</si>
  <si>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</si>
  <si>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</si>
  <si>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</si>
  <si>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</si>
  <si>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</si>
  <si>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</si>
  <si>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</si>
  <si>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</si>
  <si>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</si>
  <si>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</si>
  <si>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</si>
  <si>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</si>
  <si>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</si>
  <si>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</si>
  <si>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</si>
  <si>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</si>
  <si>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</si>
  <si>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</si>
  <si>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</si>
  <si>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</si>
  <si>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</si>
  <si>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</si>
  <si>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</si>
  <si>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</si>
  <si>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</si>
  <si>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</si>
  <si>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</si>
  <si>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</si>
  <si>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</si>
  <si>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</si>
  <si>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</si>
  <si>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</si>
  <si>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</si>
  <si>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</si>
  <si>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</si>
  <si>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</si>
  <si>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</si>
  <si>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</si>
  <si>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</si>
  <si>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</si>
  <si>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</si>
  <si>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</si>
  <si>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</si>
  <si>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</si>
  <si>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</si>
  <si>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</si>
  <si>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</si>
  <si>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</si>
  <si>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</si>
  <si>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</si>
  <si>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</si>
  <si>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</si>
  <si>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</si>
  <si>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</si>
  <si>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</si>
  <si>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</si>
  <si>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</si>
  <si>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</si>
  <si>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</si>
  <si>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</si>
  <si>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</si>
  <si>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</si>
  <si>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</si>
  <si>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</si>
  <si>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</si>
  <si>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</si>
  <si>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</si>
  <si>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</si>
  <si>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</si>
  <si>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</si>
  <si>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</si>
  <si>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</si>
  <si>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</si>
  <si>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</si>
  <si>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</si>
  <si>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</si>
  <si>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</si>
  <si>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</si>
  <si>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</si>
  <si>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</si>
  <si>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</si>
  <si>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</si>
  <si>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</si>
  <si>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</si>
  <si>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</si>
  <si>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</si>
  <si>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</si>
  <si>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</si>
  <si>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</si>
  <si>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</si>
  <si>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</si>
  <si>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</si>
  <si>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</si>
  <si>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</si>
  <si>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</si>
  <si>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</si>
  <si>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</si>
  <si>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</si>
  <si>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</si>
  <si>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</si>
  <si>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</si>
  <si>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</si>
  <si>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</si>
  <si>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</si>
  <si>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</si>
  <si>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</si>
  <si>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</si>
  <si>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</si>
  <si>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</si>
  <si>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</si>
  <si>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</si>
  <si>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</si>
  <si>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</si>
  <si>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</si>
  <si>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</si>
  <si>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</si>
  <si>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</si>
  <si>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</si>
  <si>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</si>
  <si>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</si>
  <si>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</si>
  <si>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</si>
  <si>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</si>
  <si>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</si>
  <si>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</si>
  <si>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</si>
  <si>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</si>
  <si>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</si>
  <si>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</si>
  <si>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</si>
  <si>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</si>
  <si>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</si>
  <si>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</si>
  <si>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</si>
  <si>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</si>
  <si>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</si>
  <si>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</si>
  <si>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</si>
  <si>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</si>
  <si>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</si>
  <si>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</si>
  <si>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</si>
  <si>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</si>
  <si>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</si>
  <si>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</si>
  <si>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</si>
  <si>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</si>
  <si>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</si>
  <si>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</si>
  <si>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</si>
  <si>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</si>
  <si>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</si>
  <si>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</si>
  <si>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</si>
  <si>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</si>
  <si>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</si>
  <si>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</si>
  <si>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</si>
  <si>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</si>
  <si>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</si>
  <si>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</si>
  <si>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</si>
  <si>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</si>
  <si>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</si>
  <si>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</si>
  <si>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</si>
  <si>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</si>
  <si>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</si>
  <si>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</si>
  <si>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</si>
  <si>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</si>
  <si>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</si>
  <si>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</si>
  <si>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</si>
  <si>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</si>
  <si>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</si>
  <si>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</si>
  <si>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</si>
  <si>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</si>
  <si>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</si>
  <si>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</si>
  <si>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</si>
  <si>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</si>
  <si>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</si>
  <si>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</si>
  <si>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</si>
  <si>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</si>
  <si>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</si>
  <si>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</si>
  <si>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</si>
  <si>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</si>
  <si>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</si>
  <si>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</si>
  <si>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</si>
  <si>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</si>
  <si>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</si>
  <si>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</si>
  <si>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</si>
  <si>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</si>
  <si>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</si>
  <si>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</si>
  <si>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</si>
  <si>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</si>
  <si>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</si>
  <si>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</si>
  <si>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</si>
  <si>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</si>
  <si>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</si>
  <si>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</si>
  <si>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</si>
  <si>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</si>
  <si>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</si>
  <si>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</si>
  <si>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</si>
  <si>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</si>
  <si>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</si>
  <si>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</si>
  <si>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</si>
  <si>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</si>
  <si>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</si>
  <si>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</si>
  <si>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</si>
  <si>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</si>
  <si>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</si>
  <si>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</si>
  <si>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</si>
  <si>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</si>
  <si>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</si>
  <si>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</si>
  <si>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</si>
  <si>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</si>
  <si>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</si>
  <si>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</si>
  <si>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</si>
  <si>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</si>
  <si>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</si>
  <si>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</si>
  <si>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</si>
  <si>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</si>
  <si>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</si>
  <si>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</si>
  <si>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</si>
  <si>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</si>
  <si>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</si>
  <si>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</si>
  <si>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</si>
  <si>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</si>
  <si>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</si>
  <si>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</si>
  <si>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</si>
  <si>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</si>
  <si>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</si>
  <si>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</si>
  <si>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</si>
  <si>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</si>
  <si>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</si>
  <si>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</si>
  <si>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</si>
  <si>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</si>
  <si>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</si>
  <si>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</si>
  <si>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</si>
  <si>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</si>
  <si>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</si>
  <si>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</si>
  <si>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</si>
  <si>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</si>
  <si>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</si>
  <si>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</si>
  <si>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</si>
  <si>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</si>
  <si>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</si>
  <si>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</si>
  <si>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</si>
  <si>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</si>
  <si>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</si>
  <si>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</si>
  <si>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</si>
  <si>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</si>
  <si>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</si>
  <si>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</si>
  <si>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</si>
  <si>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</si>
  <si>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</si>
  <si>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</si>
  <si>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</si>
  <si>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</si>
  <si>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</si>
  <si>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</si>
  <si>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</si>
  <si>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</si>
  <si>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</si>
  <si>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</si>
  <si>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</si>
  <si>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</si>
  <si>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</si>
  <si>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</si>
  <si>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</si>
  <si>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</si>
  <si>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</si>
  <si>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</si>
  <si>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</si>
  <si>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</si>
  <si>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</si>
  <si>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</si>
  <si>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</si>
  <si>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</si>
  <si>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</si>
  <si>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</si>
  <si>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</si>
  <si>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</si>
  <si>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</si>
  <si>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</si>
  <si>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</si>
  <si>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</si>
  <si>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</si>
  <si>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</si>
  <si>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</si>
  <si>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</si>
  <si>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</si>
  <si>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</si>
  <si>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</si>
  <si>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</si>
  <si>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</si>
  <si>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</si>
  <si>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</si>
  <si>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</si>
  <si>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</si>
  <si>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</si>
  <si>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</si>
  <si>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</si>
  <si>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</si>
  <si>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</si>
  <si>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</si>
  <si>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</si>
  <si>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</si>
  <si>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</si>
  <si>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</si>
  <si>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</si>
  <si>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</si>
  <si>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</si>
  <si>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</si>
  <si>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</si>
  <si>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</si>
  <si>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</si>
  <si>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</si>
  <si>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</si>
  <si>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</si>
  <si>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</si>
  <si>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</si>
  <si>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</si>
  <si>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</si>
  <si>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</si>
  <si>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</si>
  <si>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</si>
  <si>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</si>
  <si>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</si>
  <si>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</si>
  <si>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</si>
  <si>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</si>
  <si>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</si>
  <si>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</si>
  <si>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</si>
  <si>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</si>
  <si>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</si>
  <si>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</si>
  <si>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</si>
  <si>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</si>
  <si>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</si>
  <si>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</si>
  <si>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</si>
  <si>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</si>
  <si>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</si>
  <si>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</si>
  <si>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</si>
  <si>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</si>
  <si>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</si>
  <si>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</si>
  <si>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</si>
  <si>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</si>
  <si>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</si>
  <si>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</si>
  <si>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</si>
  <si>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</si>
  <si>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</si>
  <si>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</si>
  <si>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</si>
  <si>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</si>
  <si>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</si>
  <si>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</si>
  <si>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</si>
  <si>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</si>
  <si>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</si>
  <si>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</si>
  <si>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</si>
  <si>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</si>
  <si>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</si>
  <si>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</si>
  <si>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</si>
  <si>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</si>
  <si>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</si>
  <si>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</si>
  <si>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</si>
  <si>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</si>
  <si>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</si>
  <si>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</si>
  <si>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</si>
  <si>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</si>
  <si>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</si>
  <si>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</si>
  <si>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</si>
  <si>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</si>
  <si>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</si>
  <si>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</si>
  <si>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</si>
  <si>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</si>
  <si>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</si>
  <si>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</si>
  <si>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</si>
  <si>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</si>
  <si>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</si>
  <si>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</si>
  <si>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</si>
  <si>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</si>
  <si>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</si>
  <si>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</si>
  <si>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</si>
  <si>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</si>
  <si>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</si>
  <si>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</si>
  <si>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</si>
  <si>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</si>
  <si>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</si>
  <si>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</si>
  <si>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</si>
  <si>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</si>
  <si>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</si>
  <si>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</si>
  <si>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</si>
  <si>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</si>
  <si>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</si>
  <si>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</si>
  <si>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</si>
  <si>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</si>
  <si>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</si>
  <si>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</si>
  <si>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</si>
  <si>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</si>
  <si>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</si>
  <si>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</si>
  <si>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</si>
  <si>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</si>
  <si>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</si>
  <si>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</si>
  <si>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</si>
  <si>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</si>
  <si>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</si>
  <si>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</si>
  <si>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</si>
  <si>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</si>
  <si>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</si>
  <si>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</si>
  <si>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</si>
  <si>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</si>
  <si>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</si>
  <si>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</si>
  <si>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</si>
  <si>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</si>
  <si>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</si>
  <si>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</si>
  <si>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</si>
  <si>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</si>
  <si>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</si>
  <si>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</si>
  <si>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</si>
  <si>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</si>
  <si>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</si>
  <si>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</si>
  <si>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</si>
  <si>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</si>
  <si>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</si>
  <si>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</si>
  <si>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</si>
  <si>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</si>
  <si>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</si>
  <si>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</si>
  <si>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</si>
  <si>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</si>
  <si>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</si>
  <si>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</si>
  <si>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</si>
  <si>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</si>
  <si>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</si>
  <si>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</si>
  <si>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</si>
  <si>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</si>
  <si>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</si>
  <si>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</si>
  <si>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</si>
  <si>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</si>
  <si>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</si>
  <si>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</si>
  <si>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</si>
  <si>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</si>
  <si>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</si>
  <si>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</si>
  <si>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</si>
  <si>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</si>
  <si>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</si>
  <si>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</si>
  <si>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</si>
  <si>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</si>
  <si>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</si>
  <si>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</si>
  <si>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</si>
  <si>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</si>
  <si>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</si>
  <si>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</si>
  <si>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</si>
  <si>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</si>
  <si>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</si>
  <si>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</si>
  <si>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</si>
  <si>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</si>
  <si>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</si>
  <si>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</si>
  <si>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</si>
  <si>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</si>
  <si>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</si>
  <si>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</si>
  <si>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</si>
  <si>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</si>
  <si>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</si>
  <si>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</si>
  <si>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</si>
  <si>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</si>
  <si>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</si>
  <si>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</si>
  <si>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</si>
  <si>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</si>
  <si>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</si>
  <si>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</si>
  <si>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</si>
  <si>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</si>
  <si>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</si>
  <si>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</si>
  <si>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</si>
  <si>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</si>
  <si>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</si>
  <si>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</si>
  <si>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</si>
  <si>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</si>
  <si>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</si>
  <si>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</si>
  <si>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</si>
  <si>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</si>
  <si>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</si>
  <si>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</si>
  <si>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</si>
  <si>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</si>
  <si>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</si>
  <si>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</si>
  <si>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</si>
  <si>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</si>
  <si>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</si>
  <si>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</si>
  <si>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</si>
  <si>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</si>
  <si>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</si>
  <si>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</si>
  <si>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</si>
  <si>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</si>
  <si>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</si>
  <si>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</si>
  <si>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</si>
  <si>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</si>
  <si>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</si>
  <si>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</si>
  <si>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</si>
  <si>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</si>
  <si>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</si>
  <si>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</si>
  <si>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</si>
  <si>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</si>
  <si>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</si>
  <si>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</si>
  <si>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</si>
  <si>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</si>
  <si>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</si>
  <si>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</si>
  <si>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</si>
  <si>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</si>
  <si>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</si>
  <si>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</si>
  <si>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</si>
  <si>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</si>
  <si>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</si>
  <si>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</si>
  <si>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</si>
  <si>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</si>
  <si>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</si>
  <si>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</si>
  <si>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</si>
  <si>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</si>
  <si>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</si>
  <si>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</si>
  <si>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</si>
  <si>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</si>
  <si>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</si>
  <si>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</si>
  <si>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</si>
  <si>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</si>
  <si>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</si>
  <si>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</si>
  <si>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</si>
  <si>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</si>
  <si>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</si>
  <si>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</si>
  <si>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</si>
  <si>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</si>
  <si>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</si>
  <si>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</si>
  <si>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</si>
  <si>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</si>
  <si>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</si>
  <si>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</si>
  <si>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</si>
  <si>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</si>
  <si>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</si>
  <si>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</si>
  <si>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</si>
  <si>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</si>
  <si>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</si>
  <si>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</si>
  <si>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</si>
  <si>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</si>
  <si>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</si>
  <si>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</si>
  <si>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</si>
  <si>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</si>
  <si>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</si>
  <si>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</si>
  <si>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</si>
  <si>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</si>
  <si>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</si>
  <si>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</si>
  <si>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</si>
  <si>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</si>
  <si>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</si>
  <si>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</si>
  <si>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</si>
  <si>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</si>
  <si>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</si>
  <si>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</si>
  <si>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</si>
  <si>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</si>
  <si>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</si>
  <si>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</si>
  <si>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</si>
  <si>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</si>
  <si>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</si>
  <si>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</si>
  <si>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</si>
  <si>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</si>
  <si>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</si>
  <si>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</si>
  <si>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</si>
  <si>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</si>
  <si>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</si>
  <si>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</si>
  <si>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</si>
  <si>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</si>
  <si>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</si>
  <si>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</si>
  <si>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</si>
  <si>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</si>
  <si>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</si>
  <si>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</si>
  <si>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</si>
  <si>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</si>
  <si>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</si>
  <si>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</si>
  <si>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</si>
  <si>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</si>
  <si>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</si>
  <si>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</si>
  <si>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</si>
  <si>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</si>
  <si>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</si>
  <si>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</si>
  <si>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</si>
  <si>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</si>
  <si>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</si>
  <si>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</si>
  <si>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</si>
  <si>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</si>
  <si>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</si>
  <si>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</si>
  <si>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</si>
  <si>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</si>
  <si>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</si>
  <si>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</si>
  <si>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</si>
  <si>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</si>
  <si>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</si>
  <si>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</si>
  <si>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</si>
  <si>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</si>
  <si>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</si>
  <si>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</si>
  <si>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</si>
  <si>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</si>
  <si>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</si>
  <si>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</si>
  <si>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</si>
  <si>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</si>
  <si>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</si>
  <si>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</si>
  <si>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</si>
  <si>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</si>
  <si>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</si>
  <si>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</si>
  <si>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</si>
  <si>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</si>
  <si>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</si>
  <si>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</si>
  <si>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</si>
  <si>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</si>
  <si>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</si>
  <si>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</si>
  <si>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</si>
  <si>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</si>
  <si>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</si>
  <si>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</si>
  <si>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</si>
  <si>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</si>
  <si>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</si>
  <si>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</si>
  <si>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</si>
  <si>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</si>
  <si>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</si>
  <si>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</si>
  <si>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</si>
  <si>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</si>
  <si>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</si>
  <si>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</si>
  <si>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</si>
  <si>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</si>
  <si>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</si>
  <si>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</si>
  <si>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</si>
  <si>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</si>
  <si>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</si>
  <si>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</si>
  <si>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</si>
  <si>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</si>
  <si>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</si>
  <si>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</si>
  <si>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</si>
  <si>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</si>
  <si>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</si>
  <si>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</si>
  <si>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</si>
  <si>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</si>
  <si>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</si>
  <si>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</si>
  <si>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</si>
  <si>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</si>
  <si>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</si>
  <si>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</si>
  <si>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</si>
  <si>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</si>
  <si>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</si>
  <si>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</si>
  <si>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</si>
  <si>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</si>
  <si>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</si>
  <si>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</si>
  <si>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</si>
  <si>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</si>
  <si>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</si>
  <si>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</si>
  <si>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</si>
  <si>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</si>
  <si>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</si>
  <si>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</si>
  <si>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</si>
  <si>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</si>
  <si>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</si>
  <si>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</si>
  <si>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</si>
  <si>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</si>
  <si>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</si>
  <si>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</si>
  <si>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</si>
  <si>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</si>
  <si>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</si>
  <si>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</si>
  <si>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</si>
  <si>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</si>
  <si>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</si>
  <si>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</si>
  <si>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</si>
  <si>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</si>
  <si>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</si>
  <si>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</si>
  <si>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</si>
  <si>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</si>
  <si>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</si>
  <si>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</si>
  <si>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</si>
  <si>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</si>
  <si>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</si>
  <si>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</si>
  <si>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</si>
  <si>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</si>
  <si>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</si>
  <si>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</si>
  <si>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</si>
  <si>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</si>
  <si>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</si>
  <si>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</si>
  <si>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</si>
  <si>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</si>
  <si>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</si>
  <si>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</si>
  <si>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</si>
  <si>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</si>
  <si>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</si>
  <si>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</si>
  <si>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</si>
  <si>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</si>
  <si>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</si>
  <si>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</si>
  <si>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</si>
  <si>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</si>
  <si>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</si>
  <si>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</si>
  <si>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</si>
  <si>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</si>
  <si>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</si>
  <si>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</si>
  <si>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</si>
  <si>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</si>
  <si>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</si>
  <si>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</si>
  <si>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</si>
  <si>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</si>
  <si>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</si>
  <si>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</si>
  <si>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</si>
  <si>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</si>
  <si>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</si>
  <si>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</si>
  <si>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</si>
  <si>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</si>
  <si>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</si>
  <si>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</si>
  <si>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</si>
  <si>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</si>
  <si>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</si>
  <si>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</si>
  <si>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</si>
  <si>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</si>
  <si>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</si>
  <si>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</si>
  <si>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</si>
  <si>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</si>
  <si>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</si>
  <si>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</si>
  <si>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</si>
  <si>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</si>
  <si>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</si>
  <si>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</si>
  <si>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</si>
  <si>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</si>
  <si>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</si>
  <si>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</si>
  <si>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</si>
  <si>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</si>
  <si>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</si>
  <si>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</si>
  <si>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</si>
  <si>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</si>
  <si>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</si>
  <si>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</si>
  <si>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</si>
  <si>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</si>
  <si>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</si>
  <si>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</si>
  <si>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</si>
  <si>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</si>
  <si>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</si>
  <si>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</si>
  <si>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</si>
  <si>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</si>
  <si>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</si>
  <si>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</si>
  <si>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</si>
  <si>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</si>
  <si>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</si>
  <si>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</si>
  <si>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</si>
  <si>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</si>
  <si>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</si>
  <si>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</si>
  <si>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</si>
  <si>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</si>
  <si>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</si>
  <si>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</si>
  <si>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</si>
  <si>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</si>
  <si>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</si>
  <si>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</si>
  <si>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</si>
  <si>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</si>
  <si>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</si>
  <si>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</si>
  <si>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</si>
  <si>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</si>
  <si>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</si>
  <si>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</si>
  <si>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</si>
  <si>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</si>
  <si>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</si>
  <si>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</si>
  <si>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</si>
  <si>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</si>
  <si>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</si>
  <si>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</si>
  <si>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</si>
  <si>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</si>
  <si>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</si>
  <si>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</si>
  <si>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</si>
  <si>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</si>
  <si>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</si>
  <si>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</si>
  <si>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</si>
  <si>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</si>
  <si>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</si>
  <si>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</si>
  <si>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</si>
  <si>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</si>
  <si>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</si>
  <si>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</si>
  <si>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</si>
  <si>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</si>
  <si>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</si>
  <si>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</si>
  <si>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</si>
  <si>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</si>
  <si>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</si>
  <si>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</si>
  <si>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</si>
  <si>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</si>
  <si>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</si>
  <si>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</si>
  <si>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</si>
  <si>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</si>
  <si>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</si>
  <si>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</si>
  <si>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</si>
  <si>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</si>
  <si>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</si>
  <si>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</si>
  <si>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</si>
  <si>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</si>
  <si>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</si>
  <si>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</si>
  <si>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</si>
  <si>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</si>
  <si>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</si>
  <si>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</si>
  <si>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</si>
  <si>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</si>
  <si>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</si>
  <si>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</si>
  <si>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</si>
  <si>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</si>
  <si>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</si>
  <si>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</si>
  <si>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</si>
  <si>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</si>
  <si>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</si>
  <si>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</si>
  <si>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</si>
  <si>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</si>
  <si>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</si>
  <si>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</si>
  <si>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</si>
  <si>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</si>
  <si>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</si>
  <si>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</si>
  <si>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</si>
  <si>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</si>
  <si>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</si>
  <si>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</si>
  <si>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</si>
  <si>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</si>
  <si>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</si>
  <si>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</si>
  <si>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</si>
  <si>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</si>
  <si>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</si>
  <si>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</si>
  <si>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</si>
  <si>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</si>
  <si>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</si>
  <si>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</si>
  <si>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</si>
  <si>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</si>
  <si>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</si>
  <si>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</si>
  <si>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</si>
  <si>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</si>
  <si>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</si>
  <si>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</si>
  <si>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</si>
  <si>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</si>
  <si>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</si>
  <si>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</si>
  <si>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</si>
  <si>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</si>
  <si>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</si>
  <si>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</si>
  <si>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</si>
  <si>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</si>
  <si>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</si>
  <si>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</si>
  <si>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</si>
  <si>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</si>
  <si>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</si>
  <si>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</si>
  <si>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</si>
  <si>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</si>
  <si>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</si>
  <si>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</si>
  <si>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</si>
  <si>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</si>
  <si>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</si>
  <si>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</si>
  <si>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</si>
  <si>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</si>
  <si>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</si>
  <si>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</si>
  <si>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</si>
  <si>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</si>
  <si>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</si>
  <si>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</si>
  <si>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</si>
  <si>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</si>
  <si>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</si>
  <si>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</si>
  <si>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</si>
  <si>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</si>
  <si>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</si>
  <si>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</si>
  <si>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</si>
  <si>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</si>
  <si>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</si>
  <si>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</si>
  <si>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</si>
  <si>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</si>
  <si>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</si>
  <si>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</si>
  <si>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</si>
  <si>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</si>
  <si>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</si>
  <si>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</si>
  <si>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</si>
  <si>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</si>
  <si>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</si>
  <si>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</si>
  <si>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</si>
  <si>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</si>
  <si>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</si>
  <si>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</si>
  <si>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</si>
  <si>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</si>
  <si>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</si>
  <si>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</si>
  <si>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</si>
  <si>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</si>
  <si>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</si>
  <si>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</si>
  <si>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</si>
  <si>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</si>
  <si>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</si>
  <si>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</si>
  <si>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</si>
  <si>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</si>
  <si>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</si>
  <si>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</si>
  <si>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</si>
  <si>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</si>
  <si>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</si>
  <si>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</si>
  <si>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</si>
  <si>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</si>
  <si>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</si>
  <si>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</si>
  <si>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</si>
  <si>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</si>
  <si>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</si>
  <si>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</si>
  <si>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</si>
  <si>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</si>
  <si>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</si>
  <si>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</si>
  <si>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</si>
  <si>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</si>
  <si>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</si>
  <si>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</si>
  <si>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</si>
  <si>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</si>
  <si>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</si>
  <si>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</si>
  <si>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</si>
  <si>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</si>
  <si>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</si>
  <si>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</si>
  <si>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</si>
  <si>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</si>
  <si>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</si>
  <si>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</si>
  <si>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</si>
  <si>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</si>
  <si>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</si>
  <si>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</si>
  <si>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</si>
  <si>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</si>
  <si>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</si>
  <si>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</si>
  <si>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</si>
  <si>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</si>
  <si>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</si>
  <si>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</si>
  <si>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</si>
  <si>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</si>
  <si>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</si>
  <si>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</si>
  <si>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</si>
  <si>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</si>
  <si>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</si>
  <si>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</si>
  <si>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</si>
  <si>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</si>
  <si>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</si>
  <si>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</si>
  <si>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</si>
  <si>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</si>
  <si>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</si>
  <si>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</si>
  <si>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</si>
  <si>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</si>
  <si>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</si>
  <si>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</si>
  <si>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</si>
  <si>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</si>
  <si>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</si>
  <si>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</si>
  <si>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</si>
  <si>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</si>
  <si>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</si>
  <si>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</si>
  <si>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</si>
  <si>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</si>
  <si>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</si>
  <si>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</si>
  <si>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</si>
  <si>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</si>
  <si>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</si>
  <si>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</si>
  <si>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</si>
  <si>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</si>
  <si>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</si>
  <si>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</si>
  <si>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</si>
  <si>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</si>
  <si>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</si>
  <si>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</si>
  <si>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</si>
  <si>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</si>
  <si>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</si>
  <si>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</si>
  <si>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</si>
  <si>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</si>
  <si>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</si>
  <si>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</si>
  <si>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</si>
  <si>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</si>
  <si>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</si>
  <si>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</si>
  <si>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</si>
  <si>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</si>
  <si>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</si>
  <si>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</si>
  <si>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</si>
  <si>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</si>
  <si>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</si>
  <si>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</si>
  <si>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</si>
  <si>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</si>
  <si>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</si>
  <si>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</si>
  <si>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</si>
  <si>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</si>
  <si>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</si>
  <si>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</si>
  <si>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</si>
  <si>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</si>
  <si>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</si>
  <si>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</si>
  <si>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</si>
  <si>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</si>
  <si>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</si>
  <si>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</si>
  <si>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</si>
  <si>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</si>
  <si>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</si>
  <si>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</si>
  <si>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</si>
  <si>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</si>
  <si>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</si>
  <si>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</si>
  <si>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</si>
  <si>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</si>
  <si>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</si>
  <si>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</si>
  <si>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</si>
  <si>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</si>
  <si>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</si>
  <si>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</si>
  <si>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</si>
  <si>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</si>
  <si>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</si>
  <si>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</si>
  <si>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</si>
  <si>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</si>
  <si>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</si>
  <si>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</si>
  <si>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</si>
  <si>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</si>
  <si>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</si>
  <si>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</si>
  <si>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</si>
  <si>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</si>
  <si>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</si>
  <si>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</si>
  <si>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</si>
  <si>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</si>
  <si>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</si>
  <si>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</si>
  <si>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</si>
  <si>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</si>
  <si>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</si>
  <si>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</si>
  <si>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</si>
  <si>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</si>
  <si>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</si>
  <si>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</si>
  <si>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</si>
  <si>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</si>
  <si>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</si>
  <si>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</si>
  <si>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</si>
  <si>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</si>
  <si>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</si>
  <si>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</si>
  <si>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</si>
  <si>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</si>
  <si>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</si>
  <si>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</si>
  <si>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</si>
  <si>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</si>
  <si>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</si>
  <si>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</si>
  <si>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</si>
  <si>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</si>
  <si>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</si>
  <si>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</si>
  <si>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</si>
  <si>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</si>
  <si>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</si>
  <si>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</si>
  <si>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</si>
  <si>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</si>
  <si>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</si>
  <si>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</si>
  <si>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</si>
  <si>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</si>
  <si>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</si>
  <si>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</si>
  <si>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</si>
  <si>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</si>
  <si>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</si>
  <si>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</si>
  <si>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</si>
  <si>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</si>
  <si>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</si>
  <si>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</si>
  <si>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</si>
  <si>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</si>
  <si>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</si>
  <si>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</si>
  <si>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</si>
  <si>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</si>
  <si>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</si>
  <si>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</si>
  <si>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</si>
  <si>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</si>
  <si>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</si>
  <si>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</si>
  <si>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</si>
  <si>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</si>
  <si>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</si>
  <si>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</si>
  <si>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</si>
  <si>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</si>
  <si>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</si>
  <si>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</si>
  <si>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</si>
  <si>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</si>
  <si>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</si>
  <si>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</si>
  <si>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</si>
  <si>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</si>
  <si>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</si>
  <si>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</si>
  <si>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</si>
  <si>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</si>
  <si>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</si>
  <si>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</si>
  <si>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</si>
  <si>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</si>
  <si>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</si>
  <si>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</si>
  <si>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</si>
  <si>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</si>
  <si>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</si>
  <si>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</si>
  <si>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</si>
  <si>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</si>
  <si>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</si>
  <si>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</si>
  <si>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</si>
  <si>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</si>
  <si>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</si>
  <si>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</si>
  <si>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</si>
  <si>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</si>
  <si>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</si>
  <si>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</si>
  <si>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</si>
  <si>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</si>
  <si>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</si>
  <si>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</si>
  <si>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</si>
  <si>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</si>
  <si>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</si>
  <si>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</si>
  <si>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</si>
  <si>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</si>
  <si>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</si>
  <si>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</si>
  <si>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</si>
  <si>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</si>
  <si>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</si>
  <si>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</si>
  <si>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</si>
  <si>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</si>
  <si>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</si>
  <si>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</si>
  <si>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</si>
  <si>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</si>
  <si>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</si>
  <si>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</si>
  <si>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</si>
  <si>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</si>
  <si>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</si>
  <si>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</si>
  <si>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</si>
  <si>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</si>
  <si>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</si>
  <si>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</si>
  <si>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</si>
  <si>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</si>
  <si>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</si>
  <si>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</si>
  <si>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</si>
  <si>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</si>
  <si>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</si>
  <si>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</si>
  <si>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</si>
  <si>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</si>
  <si>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</si>
  <si>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</si>
  <si>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</si>
  <si>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</si>
  <si>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</si>
  <si>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</si>
  <si>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</si>
  <si>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</si>
  <si>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</si>
  <si>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</si>
  <si>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</si>
  <si>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</si>
  <si>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</si>
  <si>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</si>
  <si>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</si>
  <si>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</si>
  <si>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</si>
  <si>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</si>
  <si>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</si>
  <si>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</si>
  <si>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</si>
  <si>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</si>
  <si>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</si>
  <si>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</si>
  <si>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</si>
  <si>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</si>
  <si>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</si>
  <si>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</si>
  <si>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</si>
  <si>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</si>
  <si>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</si>
  <si>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</si>
  <si>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</si>
  <si>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</si>
  <si>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</si>
  <si>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</si>
  <si>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</si>
  <si>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</si>
  <si>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</si>
  <si>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</si>
  <si>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</si>
  <si>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</si>
  <si>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</si>
  <si>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</si>
  <si>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</si>
  <si>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</si>
  <si>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</si>
  <si>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</si>
  <si>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</si>
  <si>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</si>
  <si>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</si>
  <si>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</si>
  <si>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</si>
  <si>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</si>
  <si>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</si>
  <si>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</si>
  <si>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</si>
  <si>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</si>
  <si>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</si>
  <si>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</si>
  <si>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</si>
  <si>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</si>
  <si>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</si>
  <si>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</si>
  <si>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</si>
  <si>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</si>
  <si>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</si>
  <si>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</si>
  <si>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</si>
  <si>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</si>
  <si>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</si>
  <si>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</si>
  <si>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</si>
  <si>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</si>
  <si>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</si>
  <si>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</si>
  <si>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</si>
  <si>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</si>
  <si>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</si>
  <si>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</si>
  <si>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</si>
  <si>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</si>
  <si>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</si>
  <si>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</si>
  <si>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</si>
  <si>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</si>
  <si>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</si>
  <si>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</si>
  <si>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</si>
  <si>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</si>
  <si>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</si>
  <si>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</si>
  <si>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</si>
  <si>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</si>
  <si>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</si>
  <si>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</si>
  <si>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</si>
  <si>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</si>
  <si>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</si>
  <si>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</si>
  <si>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</si>
  <si>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</si>
  <si>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</si>
  <si>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</si>
  <si>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</si>
  <si>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</si>
  <si>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</si>
  <si>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</si>
  <si>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</si>
  <si>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</si>
  <si>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</si>
  <si>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</si>
  <si>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</si>
  <si>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</si>
  <si>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</si>
  <si>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</si>
  <si>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</si>
  <si>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</si>
  <si>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</si>
  <si>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</si>
  <si>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</si>
  <si>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</si>
  <si>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</si>
  <si>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</si>
  <si>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</si>
  <si>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</si>
  <si>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</si>
  <si>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</si>
  <si>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</si>
  <si>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</si>
  <si>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</si>
  <si>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</si>
  <si>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</si>
  <si>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</si>
  <si>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</si>
  <si>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</si>
  <si>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</si>
  <si>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</si>
  <si>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</si>
  <si>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</si>
  <si>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</si>
  <si>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</si>
  <si>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</si>
  <si>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</si>
  <si>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</si>
  <si>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</si>
  <si>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</si>
  <si>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</si>
  <si>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</si>
  <si>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</si>
  <si>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</si>
  <si>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</si>
  <si>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</si>
  <si>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</si>
  <si>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</si>
  <si>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</si>
  <si>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</si>
  <si>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</si>
  <si>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</si>
  <si>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</si>
  <si>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</si>
  <si>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</si>
  <si>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</si>
  <si>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</si>
  <si>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</si>
  <si>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</si>
  <si>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</si>
  <si>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</si>
  <si>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</si>
  <si>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</si>
  <si>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</si>
  <si>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</si>
  <si>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</si>
  <si>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</si>
  <si>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</si>
  <si>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</si>
  <si>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</si>
  <si>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</si>
  <si>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</si>
  <si>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</si>
  <si>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</si>
  <si>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</si>
  <si>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</si>
  <si>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</si>
  <si>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</si>
  <si>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</si>
  <si>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</si>
  <si>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</si>
  <si>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</si>
  <si>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</si>
  <si>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</si>
  <si>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</si>
  <si>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</si>
  <si>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</si>
  <si>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</si>
  <si>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</si>
  <si>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</si>
  <si>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</si>
  <si>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</si>
  <si>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</si>
  <si>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</si>
  <si>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</si>
  <si>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</si>
  <si>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</si>
  <si>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</si>
  <si>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</si>
  <si>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</si>
  <si>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</si>
  <si>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</si>
  <si>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</si>
  <si>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</si>
  <si>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</si>
  <si>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</si>
  <si>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</si>
  <si>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</si>
  <si>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</si>
  <si>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</si>
  <si>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</si>
  <si>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</si>
  <si>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</si>
  <si>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</si>
  <si>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</si>
  <si>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</si>
  <si>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</si>
  <si>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</si>
  <si>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</si>
  <si>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</si>
  <si>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</si>
  <si>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</si>
  <si>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</si>
  <si>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</si>
  <si>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</si>
  <si>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</si>
  <si>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</si>
  <si>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</si>
  <si>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</si>
  <si>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</si>
  <si>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</si>
  <si>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</si>
  <si>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</si>
  <si>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</si>
  <si>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</si>
  <si>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</si>
  <si>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</si>
  <si>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</si>
  <si>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</si>
  <si>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</si>
  <si>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</si>
  <si>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</si>
  <si>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</si>
  <si>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</si>
  <si>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</si>
  <si>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</si>
  <si>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</si>
  <si>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</si>
  <si>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</si>
  <si>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</si>
  <si>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</si>
  <si>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</si>
  <si>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</si>
  <si>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</si>
  <si>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</si>
  <si>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</si>
  <si>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</si>
  <si>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</si>
  <si>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</si>
  <si>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</si>
  <si>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</si>
  <si>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</si>
  <si>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</si>
  <si>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</si>
  <si>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</si>
  <si>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</si>
  <si>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</si>
  <si>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</si>
  <si>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</si>
  <si>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</si>
  <si>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</si>
  <si>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</si>
  <si>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</si>
  <si>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</si>
  <si>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</si>
  <si>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</si>
  <si>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</si>
  <si>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</si>
  <si>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</si>
  <si>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</si>
  <si>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</si>
  <si>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</si>
  <si>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</si>
  <si>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</si>
  <si>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</si>
  <si>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</si>
  <si>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</si>
  <si>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</si>
  <si>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</si>
  <si>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</si>
  <si>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</si>
  <si>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</si>
  <si>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</si>
  <si>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</si>
  <si>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</si>
  <si>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</si>
  <si>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</si>
  <si>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</si>
  <si>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</si>
  <si>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</si>
  <si>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</si>
  <si>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</si>
  <si>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</si>
  <si>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</si>
  <si>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</si>
  <si>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</si>
  <si>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</si>
  <si>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</si>
  <si>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</si>
  <si>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</si>
  <si>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</si>
  <si>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</si>
  <si>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</si>
  <si>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</si>
  <si>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</si>
  <si>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</si>
  <si>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</si>
  <si>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</si>
  <si>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</si>
  <si>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</si>
  <si>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</si>
  <si>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</si>
  <si>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</si>
  <si>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</si>
  <si>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</si>
  <si>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</si>
  <si>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</si>
  <si>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</si>
  <si>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</si>
  <si>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</si>
  <si>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</si>
  <si>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</si>
  <si>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</si>
  <si>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</si>
  <si>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</si>
  <si>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</si>
  <si>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</si>
  <si>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</si>
  <si>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</si>
  <si>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</si>
  <si>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</si>
  <si>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</si>
  <si>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</si>
  <si>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</si>
  <si>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</si>
  <si>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</si>
  <si>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</si>
  <si>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</si>
  <si>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</si>
  <si>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</si>
  <si>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</si>
  <si>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</si>
  <si>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</si>
  <si>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</si>
  <si>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</si>
  <si>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</si>
  <si>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</si>
  <si>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</si>
  <si>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</si>
  <si>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</si>
  <si>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</si>
  <si>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</si>
  <si>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</si>
  <si>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</si>
  <si>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</si>
  <si>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</si>
  <si>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</si>
  <si>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</si>
  <si>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</si>
  <si>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</si>
  <si>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</si>
  <si>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</si>
  <si>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</si>
  <si>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</si>
  <si>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</si>
  <si>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</si>
  <si>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</si>
  <si>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</si>
  <si>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</si>
  <si>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</si>
  <si>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</si>
  <si>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</si>
  <si>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</si>
  <si>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</si>
  <si>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</si>
  <si>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</si>
  <si>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</si>
  <si>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</si>
  <si>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</si>
  <si>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</si>
  <si>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</si>
  <si>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</si>
  <si>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</si>
  <si>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</si>
  <si>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</si>
  <si>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</si>
  <si>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</si>
  <si>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</si>
  <si>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</si>
  <si>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</si>
  <si>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</si>
  <si>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</si>
  <si>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</si>
  <si>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</si>
  <si>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</si>
  <si>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</si>
  <si>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</si>
  <si>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</si>
  <si>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</si>
  <si>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</si>
  <si>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</si>
  <si>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</si>
  <si>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</si>
  <si>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</si>
  <si>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</si>
  <si>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</si>
  <si>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</si>
  <si>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</si>
  <si>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</si>
  <si>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</si>
  <si>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</si>
  <si>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</si>
  <si>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</si>
  <si>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</si>
  <si>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</si>
  <si>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</si>
  <si>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</si>
  <si>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</si>
  <si>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</si>
  <si>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</si>
  <si>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</si>
  <si>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</si>
  <si>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</si>
  <si>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</si>
  <si>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</si>
  <si>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</si>
  <si>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</si>
  <si>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</si>
  <si>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</si>
  <si>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</si>
  <si>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</si>
  <si>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</si>
  <si>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</si>
  <si>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</si>
  <si>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</si>
  <si>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</si>
  <si>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</si>
  <si>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</si>
  <si>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</si>
  <si>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</si>
  <si>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</si>
  <si>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</si>
  <si>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</si>
  <si>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</si>
  <si>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</si>
  <si>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</si>
  <si>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</si>
  <si>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</si>
  <si>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</si>
  <si>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</si>
  <si>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</si>
  <si>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</si>
  <si>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</si>
  <si>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</si>
  <si>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</si>
  <si>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</si>
  <si>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</si>
  <si>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</si>
  <si>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</si>
  <si>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</si>
  <si>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</si>
  <si>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</si>
  <si>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</si>
  <si>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</si>
  <si>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</si>
  <si>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</si>
  <si>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</si>
  <si>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</si>
  <si>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</si>
  <si>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</si>
  <si>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</si>
  <si>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</si>
  <si>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</si>
  <si>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</si>
  <si>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</si>
  <si>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</si>
  <si>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</si>
  <si>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</si>
  <si>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</si>
  <si>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</si>
  <si>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</si>
  <si>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</si>
  <si>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</si>
  <si>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</si>
  <si>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</si>
  <si>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</si>
  <si>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</si>
  <si>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</si>
  <si>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</si>
  <si>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</si>
  <si>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</si>
  <si>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</si>
  <si>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</si>
  <si>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</si>
  <si>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</si>
  <si>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</si>
  <si>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</si>
  <si>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</si>
  <si>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</si>
  <si>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</si>
  <si>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</si>
  <si>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</si>
  <si>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</si>
  <si>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</si>
  <si>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</si>
  <si>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</si>
  <si>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</si>
  <si>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</si>
  <si>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</si>
  <si>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</si>
  <si>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</si>
  <si>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</si>
  <si>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</si>
  <si>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</si>
  <si>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</si>
  <si>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</si>
  <si>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</si>
  <si>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</si>
  <si>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</si>
  <si>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</si>
  <si>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</si>
  <si>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</si>
  <si>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</si>
  <si>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</si>
  <si>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</si>
  <si>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</si>
  <si>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</si>
  <si>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</si>
  <si>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</si>
  <si>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</si>
  <si>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</si>
  <si>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</si>
  <si>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</si>
  <si>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</si>
  <si>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</si>
  <si>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</si>
  <si>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</si>
  <si>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</si>
  <si>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</si>
  <si>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</si>
  <si>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</si>
  <si>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</si>
  <si>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</si>
  <si>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</si>
  <si>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</si>
  <si>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</si>
  <si>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</si>
  <si>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</si>
  <si>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</si>
  <si>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</si>
  <si>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</si>
  <si>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</si>
  <si>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</si>
  <si>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</si>
  <si>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</si>
  <si>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</si>
  <si>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</si>
  <si>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</si>
  <si>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</si>
  <si>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</si>
  <si>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</si>
  <si>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</si>
  <si>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</si>
  <si>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</si>
  <si>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</si>
  <si>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</si>
  <si>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</si>
  <si>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</si>
  <si>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</si>
  <si>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</si>
  <si>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</si>
  <si>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</si>
  <si>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</si>
  <si>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</si>
  <si>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</si>
  <si>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</si>
  <si>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</si>
  <si>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</si>
  <si>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</si>
  <si>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</si>
  <si>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</si>
  <si>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</si>
  <si>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</si>
  <si>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</si>
  <si>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</si>
  <si>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</si>
  <si>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</si>
  <si>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</si>
  <si>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</si>
  <si>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</si>
  <si>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</si>
  <si>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</si>
  <si>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</si>
  <si>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</si>
  <si>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</si>
  <si>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</si>
  <si>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</si>
  <si>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</si>
  <si>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</si>
  <si>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</si>
  <si>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</si>
  <si>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</si>
  <si>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</si>
  <si>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</si>
  <si>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</si>
  <si>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</si>
  <si>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</si>
  <si>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</si>
  <si>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</si>
  <si>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</si>
  <si>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</si>
  <si>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</si>
  <si>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</si>
  <si>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</si>
  <si>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</si>
  <si>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</si>
  <si>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</si>
  <si>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</si>
  <si>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</si>
  <si>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</si>
  <si>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</si>
  <si>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</si>
  <si>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</si>
  <si>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</si>
  <si>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</si>
  <si>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</si>
  <si>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</si>
  <si>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</si>
  <si>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</si>
  <si>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</si>
  <si>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</si>
  <si>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</si>
  <si>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</si>
  <si>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</si>
  <si>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</si>
  <si>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</si>
  <si>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</si>
  <si>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</si>
  <si>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</si>
  <si>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</si>
  <si>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</si>
  <si>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</si>
  <si>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</si>
  <si>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</si>
  <si>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</si>
  <si>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</si>
  <si>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</si>
  <si>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</si>
  <si>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</si>
  <si>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</si>
  <si>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</si>
  <si>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</si>
  <si>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</si>
  <si>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</si>
  <si>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</si>
  <si>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</si>
  <si>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</si>
  <si>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</si>
  <si>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</si>
  <si>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</si>
  <si>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</si>
  <si>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</si>
  <si>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</si>
  <si>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</si>
  <si>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</si>
  <si>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</si>
  <si>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</si>
  <si>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</si>
  <si>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</si>
  <si>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</si>
  <si>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</si>
  <si>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</si>
  <si>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</si>
  <si>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</si>
  <si>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</si>
  <si>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</si>
  <si>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</si>
  <si>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</si>
  <si>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</si>
  <si>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</si>
  <si>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</si>
  <si>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</si>
  <si>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</si>
  <si>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</si>
  <si>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</si>
  <si>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</si>
  <si>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</si>
  <si>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</si>
  <si>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</si>
  <si>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</si>
  <si>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</si>
  <si>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</si>
  <si>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</si>
  <si>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</si>
  <si>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</si>
  <si>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</si>
  <si>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</si>
  <si>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</si>
  <si>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</si>
  <si>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</si>
  <si>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</si>
  <si>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</si>
  <si>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</si>
  <si>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</si>
  <si>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</si>
  <si>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</si>
  <si>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</si>
  <si>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</si>
  <si>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</si>
  <si>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</si>
  <si>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</si>
  <si>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</si>
  <si>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</si>
  <si>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</si>
  <si>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</si>
  <si>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</si>
  <si>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</si>
  <si>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</si>
  <si>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</si>
  <si>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</si>
  <si>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</si>
  <si>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</si>
  <si>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</si>
  <si>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</si>
  <si>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</si>
  <si>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</si>
  <si>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</si>
  <si>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</si>
  <si>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</si>
  <si>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</si>
  <si>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</si>
  <si>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</si>
  <si>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</si>
  <si>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</si>
  <si>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</si>
  <si>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</si>
  <si>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</si>
  <si>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</si>
  <si>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</si>
  <si>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</si>
  <si>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</si>
  <si>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</si>
  <si>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</si>
  <si>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</si>
  <si>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</si>
  <si>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</si>
  <si>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</si>
  <si>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</si>
  <si>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</si>
  <si>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</si>
  <si>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</si>
  <si>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</si>
  <si>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</si>
  <si>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</si>
  <si>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</si>
  <si>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</si>
  <si>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</si>
  <si>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</si>
  <si>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</si>
  <si>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</si>
  <si>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</si>
  <si>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</si>
  <si>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</si>
  <si>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</si>
  <si>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</si>
  <si>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</si>
  <si>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</si>
  <si>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</si>
  <si>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</si>
  <si>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</si>
  <si>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</si>
  <si>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</si>
  <si>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</si>
  <si>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</si>
  <si>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</si>
  <si>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</si>
  <si>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</si>
  <si>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</si>
  <si>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</si>
  <si>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</si>
  <si>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</si>
  <si>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</si>
  <si>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</si>
  <si>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</si>
  <si>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</si>
  <si>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</si>
  <si>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</si>
  <si>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</si>
  <si>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</si>
  <si>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</si>
  <si>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</si>
  <si>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</si>
  <si>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</si>
  <si>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</si>
  <si>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</si>
  <si>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</si>
  <si>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</si>
  <si>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</si>
  <si>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</si>
  <si>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</si>
  <si>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</si>
  <si>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</si>
  <si>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</si>
  <si>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</si>
  <si>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</si>
  <si>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</si>
  <si>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</si>
  <si>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</si>
  <si>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</si>
  <si>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</si>
  <si>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</si>
  <si>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</si>
  <si>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</si>
  <si>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</si>
  <si>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</si>
  <si>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</si>
  <si>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</si>
  <si>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</si>
  <si>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</si>
  <si>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</si>
  <si>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</si>
  <si>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</si>
  <si>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</si>
  <si>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</si>
  <si>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</si>
  <si>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</si>
  <si>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</si>
  <si>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</si>
  <si>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</si>
  <si>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</si>
  <si>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</si>
  <si>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</si>
  <si>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</si>
  <si>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</si>
  <si>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</si>
  <si>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</si>
  <si>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</si>
  <si>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</si>
  <si>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</si>
  <si>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</si>
  <si>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</si>
  <si>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</si>
  <si>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</si>
  <si>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</si>
  <si>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</si>
  <si>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</si>
  <si>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</si>
  <si>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</si>
  <si>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</si>
  <si>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</si>
  <si>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</si>
  <si>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</si>
  <si>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</si>
  <si>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</si>
  <si>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</si>
  <si>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</si>
  <si>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</si>
  <si>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</si>
  <si>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</si>
  <si>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</si>
  <si>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</si>
  <si>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</si>
  <si>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</si>
  <si>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</si>
  <si>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</si>
  <si>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</si>
  <si>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</si>
  <si>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</si>
  <si>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</si>
  <si>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</si>
  <si>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</si>
  <si>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</si>
  <si>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</si>
  <si>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</si>
  <si>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</si>
  <si>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</si>
  <si>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</si>
  <si>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</si>
  <si>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</si>
  <si>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</si>
  <si>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</si>
  <si>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</si>
  <si>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</si>
  <si>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</si>
  <si>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</si>
  <si>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</si>
  <si>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</si>
  <si>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</si>
  <si>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</si>
  <si>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</si>
  <si>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</si>
  <si>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</si>
  <si>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</si>
  <si>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</si>
  <si>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</si>
  <si>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</si>
  <si>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</si>
  <si>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</si>
  <si>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</si>
  <si>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</si>
  <si>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</si>
  <si>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</si>
  <si>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</si>
  <si>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</si>
  <si>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</si>
  <si>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</si>
  <si>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</si>
  <si>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</si>
  <si>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</si>
  <si>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</si>
  <si>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</si>
  <si>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</si>
  <si>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</si>
  <si>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</si>
  <si>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</si>
  <si>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</si>
  <si>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</si>
  <si>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</si>
  <si>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</si>
  <si>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</si>
  <si>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</si>
  <si>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</si>
  <si>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</si>
  <si>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</si>
  <si>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</si>
  <si>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</si>
  <si>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</si>
  <si>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</si>
  <si>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</si>
  <si>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</si>
  <si>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</si>
  <si>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</si>
  <si>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</si>
  <si>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</si>
  <si>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</si>
  <si>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</si>
  <si>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</si>
  <si>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</si>
  <si>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</si>
  <si>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</si>
  <si>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</si>
  <si>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</si>
  <si>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</si>
  <si>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</si>
  <si>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</si>
  <si>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</si>
  <si>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</si>
  <si>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</si>
  <si>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</si>
  <si>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</si>
  <si>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</si>
  <si>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</si>
  <si>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</si>
  <si>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</si>
  <si>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</si>
  <si>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</si>
  <si>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</si>
  <si>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</si>
  <si>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</si>
  <si>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</si>
  <si>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</si>
  <si>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</si>
  <si>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</si>
  <si>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</si>
  <si>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</si>
  <si>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</si>
  <si>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</si>
  <si>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</si>
  <si>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</si>
  <si>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</si>
  <si>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</si>
  <si>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</si>
  <si>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</si>
  <si>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</si>
  <si>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</si>
  <si>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</si>
  <si>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</si>
  <si>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</si>
  <si>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</si>
  <si>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</si>
  <si>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</si>
  <si>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</si>
  <si>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</si>
  <si>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</si>
  <si>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</si>
  <si>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</si>
  <si>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</si>
  <si>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</si>
  <si>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</si>
  <si>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</si>
  <si>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</si>
  <si>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</si>
  <si>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</si>
  <si>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</si>
  <si>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</si>
  <si>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</si>
  <si>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</si>
  <si>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</si>
  <si>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</si>
  <si>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</si>
  <si>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</si>
  <si>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</si>
  <si>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</si>
  <si>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</si>
  <si>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</si>
  <si>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</si>
  <si>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</si>
  <si>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</si>
  <si>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</si>
  <si>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</si>
  <si>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</si>
  <si>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</si>
  <si>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</si>
  <si>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</si>
  <si>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</si>
  <si>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</si>
  <si>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</si>
  <si>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</si>
  <si>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</si>
  <si>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</si>
  <si>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</si>
  <si>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</si>
  <si>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</si>
  <si>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</si>
  <si>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</si>
  <si>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</si>
  <si>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</si>
  <si>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</si>
  <si>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</si>
  <si>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</si>
  <si>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</si>
  <si>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</si>
  <si>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</si>
  <si>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</si>
  <si>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</si>
  <si>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</si>
  <si>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</si>
  <si>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</si>
  <si>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</si>
  <si>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</si>
  <si>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</si>
  <si>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</si>
  <si>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</si>
  <si>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</si>
  <si>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</si>
  <si>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</si>
  <si>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</si>
  <si>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</si>
  <si>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</si>
  <si>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</si>
  <si>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</si>
  <si>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</si>
  <si>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</si>
  <si>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</si>
  <si>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</si>
  <si>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</si>
  <si>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</si>
  <si>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</si>
  <si>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</si>
  <si>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</si>
  <si>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</si>
  <si>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</si>
  <si>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</si>
  <si>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</si>
  <si>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</si>
  <si>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</si>
  <si>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</si>
  <si>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</si>
  <si>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</si>
  <si>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</si>
  <si>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</si>
  <si>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</si>
  <si>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</si>
  <si>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</si>
  <si>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</si>
  <si>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</si>
  <si>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</si>
  <si>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</si>
  <si>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</si>
  <si>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</si>
  <si>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</si>
  <si>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</si>
  <si>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</si>
  <si>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</si>
  <si>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</si>
  <si>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</si>
  <si>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</si>
  <si>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</si>
  <si>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</si>
  <si>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</si>
  <si>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</si>
  <si>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</si>
  <si>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</si>
  <si>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</si>
  <si>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</si>
  <si>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</si>
  <si>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</si>
  <si>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</si>
  <si>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</si>
  <si>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</si>
  <si>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</si>
  <si>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</si>
  <si>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</si>
  <si>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</si>
  <si>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</si>
  <si>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</si>
  <si>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</si>
  <si>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</si>
  <si>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</si>
  <si>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</si>
  <si>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</si>
  <si>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</si>
  <si>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</si>
  <si>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</si>
  <si>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</si>
  <si>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</si>
  <si>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</si>
  <si>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</si>
  <si>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</si>
  <si>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</si>
  <si>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</si>
  <si>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</si>
  <si>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</si>
  <si>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</si>
  <si>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</si>
  <si>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</si>
  <si>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</si>
  <si>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</si>
  <si>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</si>
  <si>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</si>
  <si>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</si>
  <si>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</si>
  <si>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</si>
  <si>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</si>
  <si>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</si>
  <si>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</si>
  <si>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</si>
  <si>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</si>
  <si>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</si>
  <si>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</si>
  <si>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</si>
  <si>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</si>
  <si>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</si>
  <si>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</si>
  <si>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</si>
  <si>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</si>
  <si>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</si>
  <si>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</si>
  <si>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</si>
  <si>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</si>
  <si>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</si>
  <si>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</si>
  <si>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</si>
  <si>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</si>
  <si>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</si>
  <si>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</si>
  <si>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</si>
  <si>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</si>
  <si>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</si>
  <si>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</si>
  <si>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</si>
  <si>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</si>
  <si>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</si>
  <si>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</si>
  <si>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</si>
  <si>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</si>
  <si>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</si>
  <si>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</si>
  <si>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</si>
  <si>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</si>
  <si>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</si>
  <si>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</si>
  <si>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</si>
  <si>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</si>
  <si>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</si>
  <si>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</si>
  <si>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</si>
  <si>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</si>
  <si>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</si>
  <si>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</si>
  <si>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</si>
  <si>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</si>
  <si>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</si>
  <si>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</si>
  <si>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</si>
  <si>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</si>
  <si>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</si>
  <si>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</si>
  <si>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</si>
  <si>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</si>
  <si>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</si>
  <si>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</si>
  <si>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</si>
  <si>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</si>
  <si>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</si>
  <si>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</si>
  <si>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</si>
  <si>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</si>
  <si>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</si>
  <si>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</si>
  <si>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</si>
  <si>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</si>
  <si>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</si>
  <si>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</si>
  <si>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</si>
  <si>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</si>
  <si>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</si>
  <si>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</si>
  <si>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</si>
  <si>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</si>
  <si>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</si>
  <si>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</si>
  <si>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</si>
  <si>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</si>
  <si>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</si>
  <si>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</si>
  <si>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</si>
  <si>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</si>
  <si>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</si>
  <si>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</si>
  <si>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</si>
  <si>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</si>
  <si>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</si>
  <si>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</si>
  <si>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</si>
  <si>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</si>
  <si>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</si>
  <si>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</si>
  <si>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</si>
  <si>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</si>
  <si>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</si>
  <si>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</si>
  <si>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</si>
  <si>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</si>
  <si>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</si>
  <si>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</si>
  <si>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</si>
  <si>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</si>
  <si>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</si>
  <si>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</si>
  <si>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</si>
  <si>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</si>
  <si>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</si>
  <si>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</si>
  <si>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</si>
  <si>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</si>
  <si>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</si>
  <si>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</si>
  <si>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</si>
  <si>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</si>
  <si>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</si>
  <si>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</si>
  <si>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</si>
  <si>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</si>
  <si>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</si>
  <si>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</si>
  <si>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</si>
  <si>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</si>
  <si>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</si>
  <si>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</si>
  <si>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</si>
  <si>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</si>
  <si>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</si>
  <si>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</si>
  <si>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</si>
  <si>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</si>
  <si>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</si>
  <si>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</si>
  <si>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</si>
  <si>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</si>
  <si>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</si>
  <si>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</si>
  <si>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</si>
  <si>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</si>
  <si>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</si>
  <si>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</si>
  <si>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</si>
  <si>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</si>
  <si>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</si>
  <si>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</si>
  <si>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</si>
  <si>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</si>
  <si>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</si>
  <si>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</si>
  <si>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</si>
  <si>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</si>
  <si>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</si>
  <si>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</si>
  <si>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</si>
  <si>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</si>
  <si>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</si>
  <si>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</si>
  <si>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</si>
  <si>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</si>
  <si>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</si>
  <si>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</si>
  <si>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</si>
  <si>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</si>
  <si>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</si>
  <si>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</si>
  <si>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</si>
  <si>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</si>
  <si>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</si>
  <si>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</si>
  <si>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</si>
  <si>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</si>
  <si>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</si>
  <si>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</si>
  <si>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</si>
  <si>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</si>
  <si>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</si>
  <si>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</si>
  <si>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</si>
  <si>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</si>
  <si>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</si>
  <si>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</si>
  <si>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</si>
  <si>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</si>
  <si>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</si>
  <si>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</si>
  <si>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</si>
  <si>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</si>
  <si>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</si>
  <si>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</si>
  <si>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</si>
  <si>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</si>
  <si>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</si>
  <si>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</si>
  <si>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</si>
  <si>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</si>
  <si>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</si>
  <si>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</si>
  <si>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</si>
  <si>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</si>
  <si>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</si>
  <si>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</si>
  <si>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</si>
  <si>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</si>
  <si>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</si>
  <si>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</si>
  <si>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</si>
  <si>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</si>
  <si>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</si>
  <si>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</si>
  <si>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</si>
  <si>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</si>
  <si>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</si>
  <si>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</si>
  <si>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</si>
  <si>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</si>
  <si>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</si>
  <si>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</si>
  <si>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</si>
  <si>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</si>
  <si>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</si>
  <si>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</si>
  <si>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</si>
  <si>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</si>
  <si>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</si>
  <si>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</si>
  <si>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</si>
  <si>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</si>
  <si>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</si>
  <si>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</si>
  <si>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</si>
  <si>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</si>
  <si>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</si>
  <si>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</si>
  <si>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</si>
  <si>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</si>
  <si>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</si>
  <si>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</si>
  <si>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</si>
  <si>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</si>
  <si>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</si>
  <si>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</si>
  <si>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</si>
  <si>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</si>
  <si>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</si>
  <si>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</si>
  <si>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</si>
  <si>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</si>
  <si>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</si>
  <si>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</si>
  <si>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</si>
  <si>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</si>
  <si>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</si>
  <si>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</si>
  <si>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</si>
  <si>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</si>
  <si>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</si>
  <si>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</si>
  <si>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</si>
  <si>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</si>
  <si>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</si>
  <si>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</si>
  <si>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</si>
  <si>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</si>
  <si>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</si>
  <si>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</si>
  <si>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</si>
  <si>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</si>
  <si>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</si>
  <si>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</si>
  <si>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</si>
  <si>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</si>
  <si>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</si>
  <si>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</si>
  <si>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</si>
  <si>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</si>
  <si>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</si>
  <si>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</si>
  <si>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</si>
  <si>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</si>
  <si>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</si>
  <si>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</si>
  <si>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</si>
  <si>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</si>
  <si>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</si>
  <si>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</si>
  <si>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</si>
  <si>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</si>
  <si>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</si>
  <si>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</si>
  <si>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</si>
  <si>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</si>
  <si>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</si>
  <si>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</si>
  <si>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</si>
  <si>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</si>
  <si>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</si>
  <si>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</si>
  <si>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</si>
  <si>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</si>
  <si>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</si>
  <si>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</si>
  <si>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</si>
  <si>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</si>
  <si>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</si>
  <si>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</si>
  <si>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</si>
  <si>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</si>
  <si>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</si>
  <si>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</si>
  <si>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</si>
  <si>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</si>
  <si>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</si>
  <si>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</si>
  <si>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</si>
  <si>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</si>
  <si>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</si>
  <si>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</si>
  <si>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</si>
  <si>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</si>
  <si>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</si>
  <si>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</si>
  <si>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</si>
  <si>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</si>
  <si>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</si>
  <si>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</si>
  <si>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</si>
  <si>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</si>
  <si>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</si>
  <si>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</si>
  <si>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</si>
  <si>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</si>
  <si>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</si>
  <si>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</si>
  <si>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</si>
  <si>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</si>
  <si>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</si>
  <si>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</si>
  <si>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</si>
  <si>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</si>
  <si>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</si>
  <si>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</si>
  <si>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</si>
  <si>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</si>
  <si>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</si>
  <si>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</si>
  <si>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</si>
  <si>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</si>
  <si>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</si>
  <si>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</si>
  <si>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</si>
  <si>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</si>
  <si>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</si>
  <si>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</si>
  <si>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</si>
  <si>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</si>
  <si>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</si>
  <si>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</si>
  <si>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</si>
  <si>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</si>
  <si>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</si>
  <si>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</si>
  <si>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</si>
  <si>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</si>
  <si>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</si>
  <si>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</si>
  <si>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</si>
  <si>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</si>
  <si>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</si>
  <si>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</si>
  <si>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</si>
  <si>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</si>
  <si>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</si>
  <si>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</si>
  <si>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</si>
  <si>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</si>
  <si>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</si>
  <si>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</si>
  <si>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</si>
  <si>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</si>
  <si>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</si>
  <si>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</si>
  <si>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</si>
  <si>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</si>
  <si>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</si>
  <si>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</si>
  <si>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</si>
  <si>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</si>
  <si>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</si>
  <si>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</si>
  <si>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</si>
  <si>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</si>
  <si>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</si>
  <si>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</si>
  <si>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</si>
  <si>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</si>
  <si>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</si>
  <si>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</si>
  <si>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</si>
  <si>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</si>
  <si>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</si>
  <si>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</si>
  <si>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</si>
  <si>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</si>
  <si>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</si>
  <si>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</si>
  <si>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</si>
  <si>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</si>
  <si>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</si>
  <si>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</si>
  <si>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</si>
  <si>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</si>
  <si>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</si>
  <si>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</si>
  <si>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</si>
  <si>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</si>
  <si>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</si>
  <si>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</si>
  <si>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</si>
  <si>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</si>
  <si>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</si>
  <si>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</si>
  <si>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</si>
  <si>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</si>
  <si>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</si>
  <si>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</si>
  <si>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</si>
  <si>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</si>
  <si>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</si>
  <si>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</si>
  <si>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</si>
  <si>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</si>
  <si>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</si>
  <si>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</si>
  <si>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</si>
  <si>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</si>
  <si>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</si>
  <si>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</si>
  <si>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</si>
  <si>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</si>
  <si>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</si>
  <si>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</si>
  <si>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</si>
  <si>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</si>
  <si>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</si>
  <si>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</si>
  <si>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</si>
  <si>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</si>
  <si>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</si>
  <si>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</si>
  <si>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</si>
  <si>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</si>
  <si>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</si>
  <si>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</si>
  <si>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</si>
  <si>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</si>
  <si>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</si>
  <si>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</si>
  <si>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</si>
  <si>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</si>
  <si>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</si>
  <si>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</si>
  <si>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</si>
  <si>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</si>
  <si>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</si>
  <si>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</si>
  <si>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</si>
  <si>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</si>
  <si>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</si>
  <si>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</si>
  <si>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</si>
  <si>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</si>
  <si>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</si>
  <si>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</si>
  <si>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</si>
  <si>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</si>
  <si>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</si>
  <si>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</si>
  <si>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</si>
  <si>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</si>
  <si>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</si>
  <si>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</si>
  <si>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</si>
  <si>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</si>
  <si>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</si>
  <si>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</si>
  <si>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</si>
  <si>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</si>
  <si>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</si>
  <si>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</si>
  <si>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</si>
  <si>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</si>
  <si>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</si>
  <si>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</si>
  <si>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</si>
  <si>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</si>
  <si>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</si>
  <si>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</si>
  <si>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</si>
  <si>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</si>
  <si>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</si>
  <si>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</si>
  <si>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</si>
  <si>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</si>
  <si>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</si>
  <si>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</si>
  <si>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</si>
  <si>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</si>
  <si>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</si>
  <si>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</si>
  <si>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</si>
  <si>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</si>
  <si>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</si>
  <si>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</si>
  <si>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</si>
  <si>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</si>
  <si>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</si>
  <si>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</si>
  <si>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</si>
  <si>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</si>
  <si>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</si>
  <si>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</si>
  <si>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</si>
  <si>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</si>
  <si>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</si>
  <si>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</si>
  <si>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</si>
  <si>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</si>
  <si>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</si>
  <si>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</si>
  <si>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</si>
  <si>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</si>
  <si>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</si>
  <si>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</si>
  <si>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</si>
  <si>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</si>
  <si>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</si>
  <si>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</si>
  <si>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</si>
  <si>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</si>
  <si>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</si>
  <si>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</si>
  <si>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</si>
  <si>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</si>
  <si>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</si>
  <si>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</si>
  <si>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</si>
  <si>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</si>
  <si>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</si>
  <si>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</si>
  <si>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</si>
  <si>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</si>
  <si>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</si>
  <si>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</si>
  <si>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</si>
  <si>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</si>
  <si>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</si>
  <si>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</si>
  <si>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</si>
  <si>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</si>
  <si>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</si>
  <si>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</si>
  <si>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</si>
  <si>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</si>
  <si>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</si>
  <si>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</si>
  <si>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</si>
  <si>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</si>
  <si>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</si>
  <si>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</si>
  <si>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</si>
  <si>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</si>
  <si>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</si>
  <si>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</si>
  <si>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</si>
  <si>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</si>
  <si>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</si>
  <si>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</si>
  <si>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</si>
  <si>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</si>
  <si>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</si>
  <si>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</si>
  <si>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</si>
  <si>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</si>
  <si>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</si>
  <si>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</si>
  <si>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</si>
  <si>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</si>
  <si>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</si>
  <si>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</si>
  <si>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</si>
  <si>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</si>
  <si>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</si>
  <si>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</si>
  <si>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</si>
  <si>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</si>
  <si>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</si>
  <si>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</si>
  <si>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</si>
  <si>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</si>
  <si>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</si>
  <si>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</si>
  <si>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</si>
  <si>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</si>
  <si>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</si>
  <si>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</si>
  <si>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</si>
  <si>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</si>
  <si>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</si>
  <si>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</si>
  <si>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</si>
  <si>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</si>
  <si>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</si>
  <si>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</si>
  <si>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</si>
  <si>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</si>
  <si>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</si>
  <si>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</si>
  <si>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</si>
  <si>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</si>
  <si>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</si>
  <si>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</si>
  <si>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</si>
  <si>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</si>
  <si>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</si>
  <si>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</si>
  <si>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</si>
  <si>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</si>
  <si>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</si>
  <si>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</si>
  <si>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</si>
  <si>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</si>
  <si>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</si>
  <si>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</si>
  <si>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</si>
  <si>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</si>
  <si>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</si>
  <si>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</si>
  <si>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</si>
  <si>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</si>
  <si>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</si>
  <si>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</si>
  <si>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</si>
  <si>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</si>
  <si>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</si>
  <si>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</si>
  <si>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</si>
  <si>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</si>
  <si>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</si>
  <si>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</si>
  <si>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</si>
  <si>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</si>
  <si>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</si>
  <si>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</si>
  <si>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</si>
  <si>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</si>
  <si>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</si>
  <si>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</si>
  <si>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</si>
  <si>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</si>
  <si>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</si>
  <si>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</si>
  <si>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</si>
  <si>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</si>
  <si>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</si>
  <si>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</si>
  <si>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</si>
  <si>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</si>
  <si>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</si>
  <si>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</si>
  <si>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</si>
  <si>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</si>
  <si>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</si>
  <si>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</si>
  <si>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</si>
  <si>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</si>
  <si>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</si>
  <si>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</si>
  <si>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</si>
  <si>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</si>
  <si>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</si>
  <si>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</si>
  <si>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</si>
  <si>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</si>
  <si>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</si>
  <si>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</si>
  <si>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</si>
  <si>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</si>
  <si>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</si>
  <si>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</si>
  <si>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</si>
  <si>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</si>
  <si>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</si>
  <si>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</si>
  <si>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</si>
  <si>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</si>
  <si>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</si>
  <si>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</si>
  <si>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</si>
  <si>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</si>
  <si>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</si>
  <si>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</si>
  <si>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</si>
  <si>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</si>
  <si>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</si>
  <si>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</si>
  <si>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</si>
  <si>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</si>
  <si>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</si>
  <si>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</si>
  <si>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</si>
  <si>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</si>
  <si>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</si>
  <si>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</si>
  <si>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</si>
  <si>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</si>
  <si>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</si>
  <si>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</si>
  <si>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</si>
  <si>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</si>
  <si>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</si>
  <si>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</si>
  <si>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</si>
  <si>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</si>
  <si>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</si>
  <si>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</si>
  <si>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</si>
  <si>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</si>
  <si>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</si>
  <si>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</si>
  <si>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</si>
  <si>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</si>
  <si>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</si>
  <si>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</si>
  <si>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</si>
  <si>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</si>
  <si>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</si>
  <si>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</si>
  <si>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</si>
  <si>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</si>
  <si>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</si>
  <si>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</si>
  <si>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</si>
  <si>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</si>
  <si>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</si>
  <si>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</si>
  <si>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</si>
  <si>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</si>
  <si>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</si>
  <si>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</si>
  <si>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</si>
  <si>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</si>
  <si>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</si>
  <si>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</si>
  <si>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</si>
  <si>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</si>
  <si>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</si>
  <si>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</si>
  <si>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</si>
  <si>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</si>
  <si>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</si>
  <si>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</si>
  <si>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</si>
  <si>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</si>
  <si>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</si>
  <si>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</si>
  <si>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</si>
  <si>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</si>
  <si>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</si>
  <si>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</si>
  <si>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</si>
  <si>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</si>
  <si>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</si>
  <si>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</si>
  <si>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</si>
  <si>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</si>
  <si>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</si>
  <si>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</si>
  <si>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</si>
  <si>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</si>
  <si>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</si>
  <si>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</si>
  <si>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</si>
  <si>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</si>
  <si>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</si>
  <si>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</si>
  <si>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</si>
  <si>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</si>
  <si>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</si>
  <si>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</si>
  <si>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</si>
  <si>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</si>
  <si>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</si>
  <si>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</si>
  <si>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</si>
  <si>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</si>
  <si>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</si>
  <si>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</si>
  <si>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</si>
  <si>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</si>
  <si>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</si>
  <si>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</si>
  <si>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</si>
  <si>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</si>
  <si>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</si>
  <si>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</si>
  <si>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</si>
  <si>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</si>
  <si>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</si>
  <si>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</si>
  <si>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</si>
  <si>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</si>
  <si>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</si>
  <si>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</si>
  <si>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</si>
  <si>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</si>
  <si>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</si>
  <si>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</si>
  <si>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</si>
  <si>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</si>
  <si>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</si>
  <si>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</si>
  <si>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</si>
  <si>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</si>
  <si>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</si>
  <si>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</si>
  <si>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</si>
  <si>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</si>
  <si>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</si>
  <si>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</si>
  <si>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</si>
  <si>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</si>
  <si>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</si>
  <si>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</si>
  <si>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</si>
  <si>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</si>
  <si>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</si>
  <si>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</si>
  <si>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</si>
  <si>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</si>
  <si>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</si>
  <si>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</si>
  <si>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</si>
  <si>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</si>
  <si>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</si>
  <si>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</si>
  <si>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</si>
  <si>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</si>
  <si>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</si>
  <si>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</si>
  <si>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</si>
  <si>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</si>
  <si>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</si>
  <si>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</si>
  <si>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</si>
  <si>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</si>
  <si>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</si>
  <si>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</si>
  <si>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</si>
  <si>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</si>
  <si>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</si>
  <si>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</si>
  <si>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</si>
  <si>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</si>
  <si>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</si>
  <si>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</si>
  <si>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</si>
  <si>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</si>
  <si>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</si>
  <si>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</si>
  <si>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</si>
  <si>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</si>
  <si>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</si>
  <si>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</si>
  <si>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</si>
  <si>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</si>
  <si>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</si>
  <si>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</si>
  <si>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</si>
  <si>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</si>
  <si>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</si>
  <si>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</si>
  <si>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</si>
  <si>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</si>
  <si>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</si>
  <si>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</si>
  <si>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</si>
  <si>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</si>
  <si>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</si>
  <si>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</si>
  <si>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</si>
  <si>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</si>
  <si>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</si>
  <si>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</si>
  <si>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</si>
  <si>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</si>
  <si>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</si>
  <si>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</si>
  <si>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</si>
  <si>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</si>
  <si>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</si>
  <si>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</si>
  <si>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</si>
  <si>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</si>
  <si>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</si>
  <si>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</si>
  <si>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</si>
  <si>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</si>
  <si>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</si>
  <si>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</si>
  <si>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</si>
  <si>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</si>
  <si>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</si>
  <si>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</si>
  <si>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</si>
  <si>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</si>
  <si>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</si>
  <si>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</si>
  <si>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</si>
  <si>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</si>
  <si>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</si>
  <si>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</si>
  <si>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</si>
  <si>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</si>
  <si>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</si>
  <si>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</si>
  <si>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</si>
  <si>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</si>
  <si>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</si>
  <si>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</si>
  <si>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</si>
  <si>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</si>
  <si>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</si>
  <si>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</si>
  <si>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</si>
  <si>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</si>
  <si>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</si>
  <si>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</si>
  <si>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</si>
  <si>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</si>
  <si>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</si>
  <si>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</si>
  <si>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</si>
  <si>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</si>
  <si>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</si>
  <si>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</si>
  <si>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</si>
  <si>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</si>
  <si>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</si>
  <si>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</si>
  <si>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</si>
  <si>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</si>
  <si>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</si>
  <si>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</si>
  <si>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</si>
  <si>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</si>
  <si>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</si>
  <si>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</si>
  <si>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</si>
  <si>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</si>
  <si>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</si>
  <si>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</si>
  <si>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</si>
  <si>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</si>
  <si>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</si>
  <si>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</si>
  <si>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</si>
  <si>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</si>
  <si>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</si>
  <si>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</si>
  <si>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</si>
  <si>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</si>
  <si>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</si>
  <si>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</si>
  <si>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</si>
  <si>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</si>
  <si>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</si>
  <si>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</si>
  <si>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</si>
  <si>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</si>
  <si>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</si>
  <si>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</si>
  <si>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</si>
  <si>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</si>
  <si>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</si>
  <si>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</si>
  <si>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</si>
  <si>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</si>
  <si>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</si>
  <si>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</si>
  <si>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</si>
  <si>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</si>
  <si>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</si>
  <si>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</si>
  <si>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</si>
  <si>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</si>
  <si>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</si>
  <si>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</si>
  <si>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</si>
  <si>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</si>
  <si>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</si>
  <si>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</si>
  <si>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</si>
  <si>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</si>
  <si>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</si>
  <si>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</si>
  <si>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</si>
  <si>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</si>
  <si>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</si>
  <si>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</si>
  <si>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</si>
  <si>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</si>
  <si>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</si>
  <si>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</si>
  <si>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</si>
  <si>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</si>
  <si>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</si>
  <si>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</si>
  <si>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</si>
  <si>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</si>
  <si>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</si>
  <si>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</si>
  <si>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</si>
  <si>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</si>
  <si>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</si>
  <si>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</si>
  <si>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</si>
  <si>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</si>
  <si>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</si>
  <si>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</si>
  <si>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</si>
  <si>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</si>
  <si>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</si>
  <si>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</si>
  <si>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</si>
  <si>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</si>
  <si>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</si>
  <si>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</si>
  <si>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</si>
  <si>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</si>
  <si>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</si>
  <si>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</si>
  <si>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</si>
  <si>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</si>
  <si>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</si>
  <si>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</si>
  <si>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</si>
  <si>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</si>
  <si>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</si>
  <si>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</si>
  <si>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</si>
  <si>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</si>
  <si>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</si>
  <si>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</si>
  <si>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</si>
  <si>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</si>
  <si>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</si>
  <si>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</si>
  <si>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</si>
  <si>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</si>
  <si>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</si>
  <si>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</si>
  <si>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</si>
  <si>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</si>
  <si>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</si>
  <si>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</si>
  <si>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</si>
  <si>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</si>
  <si>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</si>
  <si>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</si>
  <si>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</si>
  <si>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</si>
  <si>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</si>
  <si>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</si>
  <si>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</si>
  <si>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</si>
  <si>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</si>
  <si>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</si>
  <si>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</si>
  <si>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</si>
  <si>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</si>
  <si>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</si>
  <si>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</si>
  <si>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</si>
  <si>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</si>
  <si>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</si>
  <si>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</si>
  <si>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</si>
  <si>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</si>
  <si>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</si>
  <si>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</si>
  <si>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</si>
  <si>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</si>
  <si>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</si>
  <si>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</si>
  <si>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</si>
  <si>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</si>
  <si>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</si>
  <si>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</si>
  <si>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</si>
  <si>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</si>
  <si>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</si>
  <si>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</si>
  <si>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</si>
  <si>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</si>
  <si>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</si>
  <si>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</si>
  <si>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</si>
  <si>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</si>
  <si>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</si>
  <si>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</si>
  <si>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</si>
  <si>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</si>
  <si>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</si>
  <si>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</si>
  <si>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</si>
  <si>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</si>
  <si>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</si>
  <si>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</si>
  <si>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</si>
  <si>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</si>
  <si>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</si>
  <si>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</si>
  <si>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</si>
  <si>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</si>
  <si>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</si>
  <si>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</si>
  <si>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</si>
  <si>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</si>
  <si>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</si>
  <si>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</si>
  <si>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</si>
  <si>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</si>
  <si>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</si>
  <si>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</si>
  <si>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</si>
  <si>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</si>
  <si>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</si>
  <si>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</si>
  <si>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</si>
  <si>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</si>
  <si>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</si>
  <si>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</si>
  <si>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</si>
  <si>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</si>
  <si>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</si>
  <si>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</si>
  <si>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</si>
  <si>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</si>
  <si>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</si>
  <si>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</si>
  <si>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</si>
  <si>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</si>
  <si>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</si>
  <si>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</si>
  <si>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</si>
  <si>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</si>
  <si>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</si>
  <si>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</si>
  <si>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</si>
  <si>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</si>
  <si>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</si>
  <si>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</si>
  <si>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</si>
  <si>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</si>
  <si>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</si>
  <si>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</si>
  <si>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</si>
  <si>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</si>
  <si>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</si>
  <si>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</si>
  <si>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</si>
  <si>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</si>
  <si>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</si>
  <si>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</si>
  <si>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</si>
  <si>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</si>
  <si>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</si>
  <si>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</si>
  <si>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</si>
  <si>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</si>
  <si>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</si>
  <si>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</si>
  <si>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</si>
  <si>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</si>
  <si>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</si>
  <si>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</si>
  <si>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</si>
  <si>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</si>
  <si>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</si>
  <si>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</si>
  <si>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</si>
  <si>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</si>
  <si>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</si>
  <si>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</si>
  <si>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</si>
  <si>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</si>
  <si>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</si>
  <si>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</si>
  <si>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</si>
  <si>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</si>
  <si>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</si>
  <si>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</si>
  <si>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</si>
  <si>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</si>
  <si>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</si>
  <si>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</si>
  <si>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</si>
  <si>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</si>
  <si>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</si>
  <si>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</si>
  <si>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</si>
  <si>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</si>
  <si>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</si>
  <si>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</si>
  <si>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</si>
  <si>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</si>
  <si>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</si>
  <si>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</si>
  <si>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</si>
  <si>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</si>
  <si>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</si>
  <si>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</si>
  <si>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</si>
  <si>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</si>
  <si>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</si>
  <si>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</si>
  <si>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</si>
  <si>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</si>
  <si>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</si>
  <si>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</si>
  <si>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</si>
  <si>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</si>
  <si>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</si>
  <si>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</si>
  <si>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</si>
  <si>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</si>
  <si>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</si>
  <si>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</si>
  <si>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</si>
  <si>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</si>
  <si>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</si>
  <si>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</si>
  <si>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</si>
  <si>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</si>
  <si>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</si>
  <si>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</si>
  <si>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</si>
  <si>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</si>
  <si>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</si>
  <si>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</si>
  <si>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</si>
  <si>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</si>
  <si>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</si>
  <si>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</si>
  <si>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</si>
  <si>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</si>
  <si>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</si>
  <si>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</si>
  <si>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</si>
  <si>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</si>
  <si>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</si>
  <si>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</si>
  <si>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</si>
  <si>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</si>
  <si>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</si>
  <si>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</si>
  <si>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</si>
  <si>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</si>
  <si>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</si>
  <si>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</si>
  <si>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</si>
  <si>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</si>
  <si>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</si>
  <si>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</si>
  <si>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</si>
  <si>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</si>
  <si>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</si>
  <si>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</si>
  <si>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</si>
  <si>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</si>
  <si>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</si>
  <si>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</si>
  <si>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</si>
  <si>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</si>
  <si>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</si>
  <si>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</si>
  <si>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</si>
  <si>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</si>
  <si>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</si>
  <si>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</si>
  <si>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</si>
  <si>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</si>
  <si>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</si>
  <si>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</si>
  <si>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</si>
  <si>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</si>
  <si>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</si>
  <si>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</si>
  <si>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</si>
  <si>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</si>
  <si>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</si>
  <si>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</si>
  <si>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</si>
  <si>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</si>
  <si>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</si>
  <si>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</si>
  <si>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</si>
  <si>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</si>
  <si>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</si>
  <si>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</si>
  <si>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</si>
  <si>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</si>
  <si>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</si>
  <si>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</si>
  <si>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</si>
  <si>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</si>
  <si>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</si>
  <si>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</si>
  <si>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</si>
  <si>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</si>
  <si>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</si>
  <si>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</si>
  <si>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</si>
  <si>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</si>
  <si>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</si>
  <si>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</si>
  <si>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</si>
  <si>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</si>
  <si>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</si>
  <si>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</si>
  <si>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</si>
  <si>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</si>
  <si>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</si>
  <si>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</si>
  <si>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</si>
  <si>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</si>
  <si>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</si>
  <si>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</si>
  <si>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</si>
  <si>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</si>
  <si>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</si>
  <si>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</si>
  <si>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</si>
  <si>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</si>
  <si>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</si>
  <si>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</si>
  <si>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</si>
  <si>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</si>
  <si>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</si>
  <si>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</si>
  <si>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</si>
  <si>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</si>
  <si>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</si>
  <si>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</si>
  <si>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</si>
  <si>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</si>
  <si>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</si>
  <si>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</si>
  <si>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</si>
  <si>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</si>
  <si>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</si>
  <si>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</si>
  <si>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</si>
  <si>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</si>
  <si>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</si>
  <si>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</si>
  <si>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</si>
  <si>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</si>
  <si>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</si>
  <si>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</si>
  <si>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</si>
  <si>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</si>
  <si>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</si>
  <si>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</si>
  <si>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</si>
  <si>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</si>
  <si>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</si>
  <si>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</si>
  <si>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</si>
  <si>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</si>
  <si>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</si>
  <si>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</si>
  <si>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</si>
  <si>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</si>
  <si>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</si>
  <si>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</si>
  <si>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</si>
  <si>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</si>
  <si>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</si>
  <si>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</si>
  <si>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</si>
  <si>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</si>
  <si>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</si>
  <si>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</si>
  <si>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</si>
  <si>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</si>
  <si>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</si>
  <si>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</si>
  <si>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</si>
  <si>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</si>
  <si>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</si>
  <si>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</si>
  <si>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</si>
  <si>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</si>
  <si>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</si>
  <si>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</si>
  <si>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</si>
  <si>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</si>
  <si>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</si>
  <si>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</si>
  <si>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</si>
  <si>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</si>
  <si>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</si>
  <si>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</si>
  <si>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</si>
  <si>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</si>
  <si>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</si>
  <si>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</si>
  <si>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</si>
  <si>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</si>
  <si>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</si>
  <si>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</si>
  <si>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</si>
  <si>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</si>
  <si>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</si>
  <si>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</si>
  <si>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</si>
  <si>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</si>
  <si>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</si>
  <si>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</si>
  <si>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</si>
  <si>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</si>
  <si>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</si>
  <si>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</si>
  <si>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</si>
  <si>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</si>
  <si>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</si>
  <si>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</si>
  <si>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</si>
  <si>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</si>
  <si>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</si>
  <si>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</si>
  <si>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</si>
  <si>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</si>
  <si>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</si>
  <si>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</si>
  <si>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</si>
  <si>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</si>
  <si>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</si>
  <si>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</si>
  <si>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</si>
  <si>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</si>
  <si>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</si>
  <si>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</si>
  <si>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</si>
  <si>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</si>
  <si>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</si>
  <si>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</si>
  <si>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</si>
  <si>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</si>
  <si>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</si>
  <si>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</si>
  <si>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</si>
  <si>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</si>
  <si>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</si>
  <si>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</si>
  <si>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</si>
  <si>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</si>
  <si>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</si>
  <si>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</si>
  <si>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</si>
  <si>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</si>
  <si>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</si>
  <si>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</si>
  <si>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</si>
  <si>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</si>
  <si>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</si>
  <si>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</si>
  <si>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</si>
  <si>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</si>
  <si>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</si>
  <si>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</si>
  <si>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</si>
  <si>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</si>
  <si>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</si>
  <si>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</si>
  <si>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</si>
  <si>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</si>
  <si>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</si>
  <si>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</si>
  <si>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</si>
  <si>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</si>
  <si>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</si>
  <si>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</si>
  <si>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</si>
  <si>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</si>
  <si>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</si>
  <si>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</si>
  <si>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</si>
  <si>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</si>
  <si>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</si>
  <si>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</si>
  <si>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</si>
  <si>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</si>
  <si>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</si>
  <si>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</si>
  <si>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</si>
  <si>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</si>
  <si>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</si>
  <si>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</si>
  <si>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</si>
  <si>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</si>
  <si>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</si>
  <si>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</si>
  <si>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</si>
  <si>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</si>
  <si>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</si>
  <si>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</si>
  <si>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</si>
  <si>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</si>
  <si>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</si>
  <si>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</si>
  <si>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</si>
  <si>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</si>
  <si>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</si>
  <si>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</si>
  <si>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</si>
  <si>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</si>
  <si>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</si>
  <si>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</si>
  <si>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</si>
  <si>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</si>
  <si>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</si>
  <si>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</si>
  <si>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</si>
  <si>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</si>
  <si>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</si>
  <si>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</si>
  <si>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</si>
  <si>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</si>
  <si>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</si>
  <si>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</si>
  <si>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</si>
  <si>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</si>
  <si>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</si>
  <si>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</si>
  <si>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</si>
  <si>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</si>
  <si>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</si>
  <si>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</si>
  <si>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</si>
  <si>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</si>
  <si>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</si>
  <si>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</si>
  <si>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</si>
  <si>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</si>
  <si>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</si>
  <si>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</si>
  <si>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</si>
  <si>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</si>
  <si>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</si>
  <si>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</si>
  <si>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</si>
  <si>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</si>
  <si>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</si>
  <si>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</si>
  <si>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</si>
  <si>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</si>
  <si>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</si>
  <si>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</si>
  <si>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</si>
  <si>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</si>
  <si>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</si>
  <si>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</si>
  <si>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</si>
  <si>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</si>
  <si>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</si>
  <si>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</si>
  <si>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</si>
  <si>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</si>
  <si>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</si>
  <si>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</si>
  <si>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</si>
  <si>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</si>
  <si>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</si>
  <si>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</si>
  <si>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</si>
  <si>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</si>
  <si>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</si>
  <si>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</si>
  <si>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</si>
  <si>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</si>
  <si>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</si>
  <si>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</si>
  <si>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</si>
  <si>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</si>
  <si>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</si>
  <si>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</si>
  <si>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</si>
  <si>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</si>
  <si>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</si>
  <si>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</si>
  <si>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</si>
  <si>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</si>
  <si>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</si>
  <si>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</si>
  <si>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</si>
  <si>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</si>
  <si>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</si>
  <si>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</si>
  <si>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</si>
  <si>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</si>
  <si>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</si>
  <si>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</si>
  <si>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</si>
  <si>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</si>
  <si>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</si>
  <si>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</si>
  <si>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</si>
  <si>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</si>
  <si>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</si>
  <si>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</si>
  <si>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</si>
  <si>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</si>
  <si>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</si>
  <si>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</si>
  <si>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</si>
  <si>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</si>
  <si>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</si>
  <si>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</si>
  <si>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</si>
  <si>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</si>
  <si>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</si>
  <si>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</si>
  <si>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</si>
  <si>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</si>
  <si>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</si>
  <si>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</si>
  <si>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</si>
  <si>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</si>
  <si>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</si>
  <si>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</si>
  <si>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</si>
  <si>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</si>
  <si>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</si>
  <si>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</si>
  <si>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</si>
  <si>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</si>
  <si>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</si>
  <si>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</si>
  <si>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</si>
  <si>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</si>
  <si>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</si>
  <si>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</si>
  <si>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</si>
  <si>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</si>
  <si>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</si>
  <si>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</si>
  <si>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</si>
  <si>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</si>
  <si>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</si>
  <si>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</si>
  <si>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</si>
  <si>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</si>
  <si>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</si>
  <si>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</si>
  <si>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</si>
  <si>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</si>
  <si>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</si>
  <si>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</si>
  <si>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</si>
  <si>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</si>
  <si>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</si>
  <si>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</si>
  <si>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</si>
  <si>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</si>
  <si>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</si>
  <si>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</si>
  <si>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</si>
  <si>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</si>
  <si>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</si>
  <si>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</si>
  <si>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</si>
  <si>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</si>
  <si>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</si>
  <si>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</si>
  <si>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</si>
  <si>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</si>
  <si>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</si>
  <si>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</si>
  <si>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</si>
  <si>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</si>
  <si>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</si>
  <si>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</si>
  <si>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</si>
  <si>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</si>
  <si>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</si>
  <si>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</si>
  <si>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</si>
  <si>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</si>
  <si>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</si>
  <si>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</si>
  <si>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</si>
  <si>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</si>
  <si>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</si>
  <si>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</si>
  <si>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</si>
  <si>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</si>
  <si>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</si>
  <si>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</si>
  <si>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</si>
  <si>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</si>
  <si>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</si>
  <si>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</si>
  <si>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</si>
  <si>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</si>
  <si>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</si>
  <si>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</si>
  <si>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</si>
  <si>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</si>
  <si>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</si>
  <si>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</si>
  <si>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</si>
  <si>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</si>
  <si>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</si>
  <si>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</si>
  <si>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</si>
  <si>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</si>
  <si>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</si>
  <si>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</si>
  <si>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</si>
  <si>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</si>
  <si>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</si>
  <si>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</si>
  <si>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</si>
  <si>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</si>
  <si>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</si>
  <si>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</si>
  <si>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</si>
  <si>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</si>
  <si>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</si>
  <si>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</si>
  <si>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</si>
  <si>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</si>
  <si>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</si>
  <si>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</si>
  <si>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</si>
  <si>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</si>
  <si>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</si>
  <si>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</si>
  <si>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</si>
  <si>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</si>
  <si>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</si>
  <si>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</si>
  <si>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</si>
  <si>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</si>
  <si>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</si>
  <si>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</si>
  <si>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</si>
  <si>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</si>
  <si>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</si>
  <si>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</si>
  <si>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</si>
  <si>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</si>
  <si>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</si>
  <si>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</si>
  <si>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</si>
  <si>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</si>
  <si>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</si>
  <si>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</si>
  <si>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</si>
  <si>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</si>
  <si>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</si>
  <si>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</si>
  <si>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</si>
  <si>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</si>
  <si>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</si>
  <si>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</si>
  <si>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</si>
  <si>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</si>
  <si>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</si>
  <si>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</si>
  <si>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</si>
  <si>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</si>
  <si>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</si>
  <si>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</si>
  <si>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</si>
  <si>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</si>
  <si>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</si>
  <si>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</si>
  <si>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</si>
  <si>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</si>
  <si>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</si>
  <si>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</si>
  <si>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</si>
  <si>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</si>
  <si>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</si>
  <si>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</si>
  <si>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</si>
  <si>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</si>
  <si>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</si>
  <si>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</si>
  <si>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</si>
  <si>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</si>
  <si>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</si>
  <si>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</si>
  <si>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</si>
  <si>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</si>
  <si>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</si>
  <si>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</si>
  <si>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</si>
  <si>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</si>
  <si>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</si>
  <si>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</si>
  <si>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</si>
  <si>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</si>
  <si>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</si>
  <si>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</si>
  <si>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</si>
  <si>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</si>
  <si>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</si>
  <si>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</si>
  <si>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</si>
  <si>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</si>
  <si>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</si>
  <si>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</si>
  <si>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</si>
  <si>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</si>
  <si>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</si>
  <si>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</si>
  <si>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</si>
  <si>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</si>
  <si>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</si>
  <si>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</si>
  <si>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</si>
  <si>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</si>
  <si>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</si>
  <si>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</si>
  <si>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</si>
  <si>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</si>
  <si>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</si>
  <si>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</si>
  <si>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</si>
  <si>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</si>
  <si>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</si>
  <si>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</si>
  <si>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</si>
  <si>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</si>
  <si>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</si>
  <si>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</si>
  <si>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</si>
  <si>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</si>
  <si>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</si>
  <si>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</si>
  <si>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</si>
  <si>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</si>
  <si>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</si>
  <si>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</si>
  <si>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</si>
  <si>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</si>
  <si>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</si>
  <si>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</si>
  <si>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</si>
  <si>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</si>
  <si>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</si>
  <si>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</si>
  <si>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</si>
  <si>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</si>
  <si>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</si>
  <si>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</si>
  <si>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</si>
  <si>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</si>
  <si>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</si>
  <si>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</si>
  <si>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</si>
  <si>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</si>
  <si>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</si>
  <si>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</si>
  <si>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</si>
  <si>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</si>
  <si>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</si>
  <si>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</si>
  <si>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</si>
  <si>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</si>
  <si>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</si>
  <si>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</si>
  <si>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</si>
  <si>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</si>
  <si>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</si>
  <si>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</si>
  <si>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</si>
  <si>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</si>
  <si>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</si>
  <si>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</si>
  <si>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</si>
  <si>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</si>
  <si>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</si>
  <si>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</si>
  <si>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</si>
  <si>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</si>
  <si>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</si>
  <si>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</si>
  <si>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</si>
  <si>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</si>
  <si>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</si>
  <si>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</si>
  <si>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</si>
  <si>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</si>
  <si>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</si>
  <si>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</si>
  <si>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</si>
  <si>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</si>
  <si>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</si>
  <si>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</si>
  <si>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</si>
  <si>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</si>
  <si>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</si>
  <si>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</si>
  <si>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</si>
  <si>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</si>
  <si>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</si>
  <si>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</si>
  <si>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</si>
  <si>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</si>
  <si>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</si>
  <si>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</si>
  <si>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</si>
  <si>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</si>
  <si>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</si>
  <si>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</si>
  <si>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</si>
  <si>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</si>
  <si>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</si>
  <si>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</si>
  <si>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</si>
  <si>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</si>
  <si>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</si>
  <si>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</si>
  <si>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</si>
  <si>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</si>
  <si>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</si>
  <si>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</si>
  <si>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</si>
  <si>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</si>
  <si>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</si>
  <si>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</si>
  <si>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</si>
  <si>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</si>
  <si>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</si>
  <si>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</si>
  <si>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</si>
  <si>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</si>
  <si>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</si>
  <si>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</si>
  <si>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</si>
  <si>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</si>
  <si>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</si>
  <si>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</si>
  <si>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</si>
  <si>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</si>
  <si>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</si>
  <si>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</si>
  <si>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</si>
  <si>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</si>
  <si>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</si>
  <si>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</si>
  <si>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</si>
  <si>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</si>
  <si>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</si>
  <si>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</si>
  <si>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</si>
  <si>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</si>
  <si>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</si>
  <si>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</si>
  <si>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</si>
  <si>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</si>
  <si>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</si>
  <si>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</si>
  <si>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</si>
  <si>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</si>
  <si>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</si>
  <si>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</si>
  <si>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</si>
  <si>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</si>
  <si>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</si>
  <si>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</si>
  <si>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</si>
  <si>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</si>
  <si>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</si>
  <si>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</si>
  <si>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</si>
  <si>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</si>
  <si>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</si>
  <si>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</si>
  <si>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</si>
  <si>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</si>
  <si>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</si>
  <si>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</si>
  <si>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</si>
  <si>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</si>
  <si>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</si>
  <si>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</si>
  <si>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</si>
  <si>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</si>
  <si>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</si>
  <si>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</si>
  <si>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</si>
  <si>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</si>
  <si>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</si>
  <si>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</si>
  <si>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</si>
  <si>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</si>
  <si>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</si>
  <si>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</si>
  <si>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</si>
  <si>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</si>
  <si>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</si>
  <si>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</si>
  <si>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</si>
  <si>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</si>
  <si>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</si>
  <si>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</si>
  <si>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</si>
  <si>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</si>
  <si>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</si>
  <si>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</si>
  <si>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</si>
  <si>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</si>
  <si>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</si>
  <si>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</si>
  <si>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</si>
  <si>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</si>
  <si>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</si>
  <si>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</si>
  <si>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</si>
  <si>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</si>
  <si>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</si>
  <si>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</si>
  <si>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</si>
  <si>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</si>
  <si>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</si>
  <si>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</si>
  <si>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</si>
  <si>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</si>
  <si>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</si>
  <si>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</si>
  <si>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</si>
  <si>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</si>
  <si>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</si>
  <si>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</si>
  <si>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</si>
  <si>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</si>
  <si>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</si>
  <si>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</si>
  <si>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</si>
  <si>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</si>
  <si>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</si>
  <si>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</si>
  <si>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</si>
  <si>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</si>
  <si>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</si>
  <si>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</si>
  <si>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</si>
  <si>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</si>
  <si>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</si>
  <si>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</si>
  <si>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</si>
  <si>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</si>
  <si>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</si>
  <si>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</si>
  <si>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</si>
  <si>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</si>
  <si>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</si>
  <si>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</si>
  <si>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</si>
  <si>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</si>
  <si>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</si>
  <si>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</si>
  <si>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</si>
  <si>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</si>
  <si>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</si>
  <si>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</si>
  <si>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</si>
  <si>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</si>
  <si>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</si>
  <si>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</si>
  <si>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</si>
  <si>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</si>
  <si>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</si>
  <si>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</si>
  <si>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</si>
  <si>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</si>
  <si>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</si>
  <si>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</si>
  <si>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</si>
  <si>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</si>
  <si>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</si>
  <si>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</si>
  <si>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</si>
  <si>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</si>
  <si>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</si>
  <si>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</si>
  <si>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</si>
  <si>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</si>
  <si>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</si>
  <si>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</si>
  <si>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</si>
  <si>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</si>
  <si>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</si>
  <si>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</si>
  <si>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</si>
  <si>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</si>
  <si>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</si>
  <si>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</si>
  <si>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</si>
  <si>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</si>
  <si>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</si>
  <si>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</si>
  <si>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</si>
  <si>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</si>
  <si>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</si>
  <si>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</si>
  <si>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</si>
  <si>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</si>
  <si>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</si>
  <si>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</si>
  <si>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</si>
  <si>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</si>
  <si>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</si>
  <si>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</si>
  <si>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</si>
  <si>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</si>
  <si>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</si>
  <si>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</si>
  <si>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</si>
  <si>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</si>
  <si>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</si>
  <si>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</si>
  <si>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</si>
  <si>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</si>
  <si>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</si>
  <si>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</si>
  <si>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</si>
  <si>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</si>
  <si>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</si>
  <si>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</si>
  <si>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</si>
  <si>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</si>
  <si>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</si>
  <si>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</si>
  <si>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</si>
  <si>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</si>
  <si>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</si>
  <si>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</si>
  <si>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</si>
  <si>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</si>
  <si>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</si>
  <si>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</si>
  <si>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</si>
  <si>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</si>
  <si>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</si>
  <si>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</si>
  <si>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</si>
  <si>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</si>
  <si>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</si>
  <si>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</si>
  <si>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</si>
  <si>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</si>
  <si>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</si>
  <si>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</si>
  <si>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</si>
  <si>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</si>
  <si>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</si>
  <si>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</si>
  <si>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</si>
  <si>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</si>
  <si>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</si>
  <si>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</si>
  <si>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</si>
  <si>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</si>
  <si>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</si>
  <si>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</si>
  <si>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</si>
  <si>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</si>
  <si>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</si>
  <si>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</si>
  <si>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</si>
  <si>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</si>
  <si>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</si>
  <si>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</si>
  <si>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</si>
  <si>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</si>
  <si>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</si>
  <si>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</si>
  <si>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</si>
  <si>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</si>
  <si>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</si>
  <si>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</si>
  <si>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</si>
  <si>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</si>
  <si>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</si>
  <si>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</si>
  <si>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</si>
  <si>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</si>
  <si>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</si>
  <si>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</si>
  <si>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</si>
  <si>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</si>
  <si>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</si>
  <si>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</si>
  <si>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</si>
  <si>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</si>
  <si>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</si>
  <si>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</si>
  <si>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</si>
  <si>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</si>
  <si>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</si>
  <si>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</si>
  <si>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</si>
  <si>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</si>
  <si>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</si>
  <si>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</si>
  <si>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</si>
  <si>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</si>
  <si>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</si>
  <si>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</si>
  <si>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</si>
  <si>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</si>
  <si>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</si>
  <si>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</si>
  <si>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</si>
  <si>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</si>
  <si>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</si>
  <si>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</si>
  <si>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</si>
  <si>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</si>
  <si>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</si>
  <si>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</si>
  <si>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</si>
  <si>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</si>
  <si>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</si>
  <si>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</si>
  <si>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</si>
  <si>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</si>
  <si>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</si>
  <si>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</si>
  <si>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</si>
  <si>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</si>
  <si>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</si>
  <si>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</si>
  <si>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</si>
  <si>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</si>
  <si>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</si>
  <si>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</si>
  <si>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</si>
  <si>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</si>
  <si>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</si>
  <si>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</si>
  <si>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</si>
  <si>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</si>
  <si>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</si>
  <si>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</si>
  <si>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</si>
  <si>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</si>
  <si>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</si>
  <si>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</si>
  <si>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</si>
  <si>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</si>
  <si>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</si>
  <si>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</si>
  <si>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</si>
  <si>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</si>
  <si>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</si>
  <si>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</si>
  <si>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</si>
  <si>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</si>
  <si>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</si>
  <si>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</si>
  <si>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</si>
  <si>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</si>
  <si>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</si>
  <si>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</si>
  <si>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</si>
  <si>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</si>
  <si>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</si>
  <si>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</si>
  <si>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</si>
  <si>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</si>
  <si>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</si>
  <si>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</si>
  <si>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</si>
  <si>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</si>
  <si>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</si>
  <si>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</si>
  <si>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</si>
  <si>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</si>
  <si>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</si>
  <si>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</si>
  <si>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</si>
  <si>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</si>
  <si>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</si>
  <si>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</si>
  <si>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</si>
  <si>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</si>
  <si>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</si>
  <si>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</si>
  <si>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</si>
  <si>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</si>
  <si>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</si>
  <si>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</si>
  <si>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</si>
  <si>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</si>
  <si>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</si>
  <si>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</si>
  <si>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</si>
  <si>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</si>
  <si>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</si>
  <si>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</si>
  <si>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</si>
  <si>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</si>
  <si>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</si>
  <si>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</si>
  <si>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</si>
  <si>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</si>
  <si>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</si>
  <si>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</si>
  <si>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</si>
  <si>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</si>
  <si>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</si>
  <si>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</si>
  <si>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</si>
  <si>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</si>
  <si>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</si>
  <si>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</si>
  <si>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</si>
  <si>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</si>
  <si>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</si>
  <si>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</si>
  <si>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</si>
  <si>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</si>
  <si>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</si>
  <si>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</si>
  <si>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</si>
  <si>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</si>
  <si>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</si>
  <si>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</si>
  <si>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</si>
  <si>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</si>
  <si>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</si>
  <si>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</si>
  <si>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</si>
  <si>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</si>
  <si>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</si>
  <si>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</si>
  <si>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</si>
  <si>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</si>
  <si>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</si>
  <si>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</si>
  <si>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</si>
  <si>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</si>
  <si>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</si>
  <si>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</si>
  <si>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</si>
  <si>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</si>
  <si>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</si>
  <si>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</si>
  <si>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</si>
  <si>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</si>
  <si>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</si>
  <si>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</si>
  <si>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</si>
  <si>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</si>
  <si>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</si>
  <si>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</si>
  <si>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</si>
  <si>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</si>
  <si>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</si>
  <si>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</si>
  <si>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</si>
  <si>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</si>
  <si>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</si>
  <si>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</si>
  <si>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</si>
  <si>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</si>
  <si>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</si>
  <si>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</si>
  <si>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</si>
  <si>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</si>
  <si>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</si>
  <si>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</si>
  <si>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</si>
  <si>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</si>
  <si>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</si>
  <si>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</si>
  <si>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</si>
  <si>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</si>
  <si>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</si>
  <si>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</si>
  <si>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</si>
  <si>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</si>
  <si>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</si>
  <si>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</si>
  <si>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</si>
  <si>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</si>
  <si>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</si>
  <si>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</si>
  <si>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</si>
  <si>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</si>
  <si>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</si>
  <si>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</si>
  <si>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</si>
  <si>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</si>
  <si>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</si>
  <si>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</si>
  <si>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</si>
  <si>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</si>
  <si>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</si>
  <si>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</si>
  <si>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</si>
  <si>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</si>
  <si>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</si>
  <si>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</si>
  <si>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</si>
  <si>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</si>
  <si>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</si>
  <si>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</si>
  <si>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</si>
  <si>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</si>
  <si>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</si>
  <si>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</si>
  <si>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</si>
  <si>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</si>
  <si>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</si>
  <si>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</si>
  <si>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</si>
  <si>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</si>
  <si>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</si>
  <si>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</si>
  <si>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</si>
  <si>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</si>
  <si>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</si>
  <si>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</si>
  <si>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</si>
  <si>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</si>
  <si>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</si>
  <si>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</si>
  <si>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</si>
  <si>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</si>
  <si>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</si>
  <si>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</si>
  <si>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</si>
  <si>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</si>
  <si>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</si>
  <si>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</si>
  <si>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</si>
  <si>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</si>
  <si>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</si>
  <si>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</si>
  <si>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</si>
  <si>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</si>
  <si>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</si>
  <si>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</si>
  <si>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</si>
  <si>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</si>
  <si>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</si>
  <si>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</si>
  <si>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</si>
  <si>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</si>
  <si>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</si>
  <si>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</si>
  <si>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</si>
  <si>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</si>
  <si>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</si>
  <si>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</si>
  <si>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</si>
  <si>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</si>
  <si>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</si>
  <si>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</si>
  <si>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</si>
  <si>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</si>
  <si>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</si>
  <si>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</si>
  <si>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</si>
  <si>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</si>
  <si>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</si>
  <si>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</si>
  <si>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</si>
  <si>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</si>
  <si>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</si>
  <si>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</si>
  <si>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</si>
  <si>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</si>
  <si>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</si>
  <si>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</si>
  <si>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</si>
  <si>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</si>
  <si>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</si>
  <si>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</si>
  <si>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</si>
  <si>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</si>
  <si>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</si>
  <si>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</si>
  <si>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</si>
  <si>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</si>
  <si>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</si>
  <si>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</si>
  <si>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</si>
  <si>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</si>
  <si>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</si>
  <si>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</si>
  <si>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</si>
  <si>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</si>
  <si>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</si>
  <si>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</si>
  <si>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</si>
  <si>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</si>
  <si>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</si>
  <si>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</si>
  <si>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</si>
  <si>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</si>
  <si>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</si>
  <si>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</si>
  <si>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</si>
  <si>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</si>
  <si>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</si>
  <si>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</si>
  <si>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</si>
  <si>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</si>
  <si>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</si>
  <si>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</si>
  <si>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</si>
  <si>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</si>
  <si>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</si>
  <si>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</si>
  <si>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</si>
  <si>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</si>
  <si>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</si>
  <si>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</si>
  <si>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</si>
  <si>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</si>
  <si>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</si>
  <si>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</si>
  <si>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</si>
  <si>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</si>
  <si>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</si>
  <si>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</si>
  <si>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</si>
  <si>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</si>
  <si>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</si>
  <si>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</si>
  <si>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</si>
  <si>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</si>
  <si>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</si>
  <si>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</si>
  <si>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</si>
  <si>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</si>
  <si>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</si>
  <si>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</si>
  <si>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</si>
  <si>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</si>
  <si>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</si>
  <si>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</si>
  <si>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</si>
  <si>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</si>
  <si>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</si>
  <si>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</si>
  <si>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</si>
  <si>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</si>
  <si>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</si>
  <si>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</si>
  <si>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</si>
  <si>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</si>
  <si>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</si>
  <si>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</si>
  <si>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</si>
  <si>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</si>
  <si>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</si>
  <si>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</si>
  <si>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</si>
  <si>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</si>
  <si>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</si>
  <si>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</si>
  <si>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</si>
  <si>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</si>
  <si>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</si>
  <si>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</si>
  <si>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</si>
  <si>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</si>
  <si>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</si>
  <si>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</si>
  <si>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</si>
  <si>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</si>
  <si>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</si>
  <si>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</si>
  <si>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</si>
  <si>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</si>
  <si>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</si>
  <si>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</si>
  <si>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</si>
  <si>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</si>
  <si>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</si>
  <si>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</si>
  <si>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</si>
  <si>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</si>
  <si>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</si>
  <si>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</si>
  <si>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</si>
  <si>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</si>
  <si>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</si>
  <si>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</si>
  <si>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</si>
  <si>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</si>
  <si>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</si>
  <si>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</si>
  <si>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</si>
  <si>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</si>
  <si>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</si>
  <si>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</si>
  <si>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</si>
  <si>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</si>
  <si>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</si>
  <si>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</si>
  <si>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</si>
  <si>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</si>
  <si>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</si>
  <si>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</si>
  <si>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</si>
  <si>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</si>
  <si>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</si>
  <si>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</si>
  <si>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</si>
  <si>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</si>
  <si>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</si>
  <si>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</si>
  <si>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</si>
  <si>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</si>
  <si>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</si>
  <si>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</si>
  <si>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</si>
  <si>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</si>
  <si>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</si>
  <si>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</si>
  <si>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</si>
  <si>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</si>
  <si>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</si>
  <si>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</si>
  <si>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</si>
  <si>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</si>
  <si>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</si>
  <si>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</si>
  <si>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</si>
  <si>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</si>
  <si>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</si>
  <si>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</si>
  <si>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</si>
  <si>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</si>
  <si>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</si>
  <si>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</si>
  <si>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</si>
  <si>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</si>
  <si>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</si>
  <si>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</si>
  <si>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</si>
  <si>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</si>
  <si>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</si>
  <si>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</si>
  <si>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</si>
  <si>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</si>
  <si>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</si>
  <si>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</si>
  <si>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</si>
  <si>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</si>
  <si>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</si>
  <si>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</si>
  <si>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</si>
  <si>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</si>
  <si>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</si>
  <si>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</si>
  <si>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</si>
  <si>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</si>
  <si>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</si>
  <si>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</si>
  <si>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</si>
  <si>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</si>
  <si>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</si>
  <si>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</si>
  <si>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</si>
  <si>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</si>
  <si>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</si>
  <si>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</si>
  <si>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</si>
  <si>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</si>
  <si>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</si>
  <si>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</si>
  <si>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</si>
  <si>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</si>
  <si>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</si>
  <si>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</si>
  <si>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</si>
  <si>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</si>
  <si>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</si>
  <si>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</si>
  <si>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</si>
  <si>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</si>
  <si>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</si>
  <si>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</si>
  <si>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</si>
  <si>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</si>
  <si>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</si>
  <si>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</si>
  <si>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</si>
  <si>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</si>
  <si>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</si>
  <si>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</si>
  <si>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</si>
  <si>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</si>
  <si>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</si>
  <si>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</si>
  <si>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</si>
  <si>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</si>
  <si>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</si>
  <si>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</si>
  <si>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</si>
  <si>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</si>
  <si>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</si>
  <si>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</si>
  <si>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</si>
  <si>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</si>
  <si>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</si>
  <si>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</si>
  <si>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</si>
  <si>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</si>
  <si>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</si>
  <si>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</si>
  <si>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</si>
  <si>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</si>
  <si>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</si>
  <si>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</si>
  <si>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</si>
  <si>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</si>
  <si>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</si>
  <si>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</si>
  <si>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</si>
  <si>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</si>
  <si>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</si>
  <si>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</si>
  <si>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</si>
  <si>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</si>
  <si>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</si>
  <si>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</si>
  <si>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</si>
  <si>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</si>
  <si>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</si>
  <si>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</si>
  <si>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</si>
  <si>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</si>
  <si>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</si>
  <si>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</si>
  <si>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</si>
  <si>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</si>
  <si>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</si>
  <si>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</si>
  <si>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</si>
  <si>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</si>
  <si>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</si>
  <si>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</si>
  <si>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</si>
  <si>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</si>
  <si>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</si>
  <si>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</si>
  <si>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</si>
  <si>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</si>
  <si>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</si>
  <si>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</si>
  <si>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</si>
  <si>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</si>
  <si>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</si>
  <si>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</si>
  <si>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</si>
  <si>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</si>
  <si>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</si>
  <si>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</si>
  <si>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</si>
  <si>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</si>
  <si>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</si>
  <si>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</si>
  <si>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</si>
  <si>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</si>
  <si>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</si>
  <si>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</si>
  <si>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</si>
  <si>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</si>
  <si>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</si>
  <si>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</si>
  <si>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</si>
  <si>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</si>
  <si>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</si>
  <si>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</si>
  <si>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</si>
  <si>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</si>
  <si>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</si>
  <si>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</si>
  <si>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</si>
  <si>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</si>
  <si>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</si>
  <si>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</si>
  <si>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</si>
  <si>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</si>
  <si>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</si>
  <si>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</si>
  <si>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</si>
  <si>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</si>
  <si>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</si>
  <si>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</si>
  <si>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</si>
  <si>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</si>
  <si>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</si>
  <si>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</si>
  <si>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</si>
  <si>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</si>
  <si>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</si>
  <si>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</si>
  <si>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</si>
  <si>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</si>
  <si>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</si>
  <si>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</si>
  <si>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</si>
  <si>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</si>
  <si>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</si>
  <si>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</si>
  <si>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</si>
  <si>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</si>
  <si>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</si>
  <si>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</si>
  <si>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</si>
  <si>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</si>
  <si>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</si>
  <si>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</si>
  <si>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</si>
  <si>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</si>
  <si>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</si>
  <si>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</si>
  <si>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</si>
  <si>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</si>
  <si>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</si>
  <si>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</si>
  <si>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</si>
  <si>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</si>
  <si>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</si>
  <si>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</si>
  <si>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</si>
  <si>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</si>
  <si>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</si>
  <si>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</si>
  <si>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</si>
  <si>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</si>
  <si>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</si>
  <si>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</si>
  <si>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</si>
  <si>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</si>
  <si>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</si>
  <si>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</si>
  <si>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</si>
  <si>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</si>
  <si>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</si>
  <si>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</si>
  <si>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</si>
  <si>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</si>
  <si>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</si>
  <si>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</si>
  <si>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</si>
  <si>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</si>
  <si>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</si>
  <si>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</si>
  <si>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</si>
  <si>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</si>
  <si>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</si>
  <si>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</si>
  <si>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</si>
  <si>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</si>
  <si>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</si>
  <si>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</si>
  <si>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</si>
  <si>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</si>
  <si>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</si>
  <si>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</si>
  <si>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</si>
  <si>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</si>
  <si>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</si>
  <si>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</si>
  <si>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</si>
  <si>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</si>
  <si>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</si>
  <si>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</si>
  <si>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</si>
  <si>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</si>
  <si>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</si>
  <si>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</si>
  <si>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</si>
  <si>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</si>
  <si>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</si>
  <si>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</si>
  <si>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</si>
  <si>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</si>
  <si>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</si>
  <si>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</si>
  <si>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</si>
  <si>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</si>
  <si>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</si>
  <si>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</si>
  <si>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</si>
  <si>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</si>
  <si>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</si>
  <si>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</si>
  <si>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</si>
  <si>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</si>
  <si>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</si>
  <si>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</si>
  <si>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</si>
  <si>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</si>
  <si>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</si>
  <si>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</si>
  <si>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</si>
  <si>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</si>
  <si>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</si>
  <si>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</si>
  <si>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</si>
  <si>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</si>
  <si>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</si>
  <si>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</si>
  <si>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</si>
  <si>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</si>
  <si>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</si>
  <si>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</si>
  <si>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</si>
  <si>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</si>
  <si>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</si>
  <si>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</si>
  <si>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</si>
  <si>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</si>
  <si>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</si>
  <si>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</si>
  <si>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</si>
  <si>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</si>
  <si>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</si>
  <si>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</si>
  <si>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</si>
  <si>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</si>
  <si>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</si>
  <si>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</si>
  <si>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</si>
  <si>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</si>
  <si>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</si>
  <si>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</si>
  <si>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</si>
  <si>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</si>
  <si>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</si>
  <si>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</si>
  <si>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</si>
  <si>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</si>
  <si>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</si>
  <si>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</si>
  <si>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</si>
  <si>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</si>
  <si>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</si>
  <si>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</si>
  <si>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</si>
  <si>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</si>
  <si>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</si>
  <si>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</si>
  <si>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</si>
  <si>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</si>
  <si>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</si>
  <si>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</si>
  <si>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</si>
  <si>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</si>
  <si>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</si>
  <si>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</si>
  <si>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</si>
  <si>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</si>
  <si>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</si>
  <si>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</si>
  <si>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</si>
  <si>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</si>
  <si>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</si>
  <si>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</si>
  <si>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</si>
  <si>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</si>
  <si>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</si>
  <si>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</si>
  <si>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</si>
  <si>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</si>
  <si>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</si>
  <si>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</si>
  <si>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</si>
  <si>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</si>
  <si>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</si>
  <si>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</si>
  <si>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</si>
  <si>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</si>
  <si>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</si>
  <si>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</si>
  <si>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</si>
  <si>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</si>
  <si>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</si>
  <si>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</si>
  <si>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</si>
  <si>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</si>
  <si>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</si>
  <si>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</si>
  <si>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</si>
  <si>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</si>
  <si>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</si>
  <si>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</si>
  <si>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</si>
  <si>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</si>
  <si>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</si>
  <si>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</si>
  <si>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</si>
  <si>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</si>
  <si>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</si>
  <si>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</si>
  <si>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</si>
  <si>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</si>
  <si>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</si>
  <si>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</si>
  <si>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</si>
  <si>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</si>
  <si>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</si>
  <si>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</si>
  <si>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</si>
  <si>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</si>
  <si>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</si>
  <si>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</si>
  <si>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</si>
  <si>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</si>
  <si>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</si>
  <si>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</si>
  <si>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</si>
  <si>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</si>
  <si>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</si>
  <si>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</si>
  <si>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</si>
  <si>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</si>
  <si>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</si>
  <si>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</si>
  <si>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</si>
  <si>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</si>
  <si>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</si>
  <si>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</si>
  <si>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</si>
  <si>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</si>
  <si>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</si>
  <si>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</si>
  <si>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</si>
  <si>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</si>
  <si>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</si>
  <si>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</si>
  <si>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</si>
  <si>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</si>
  <si>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</si>
  <si>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</si>
  <si>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</si>
  <si>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</si>
  <si>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</si>
  <si>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</si>
  <si>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</si>
  <si>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</si>
  <si>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</si>
  <si>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</si>
  <si>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</si>
  <si>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</si>
  <si>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</si>
  <si>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</si>
  <si>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</si>
  <si>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</si>
  <si>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</si>
  <si>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</si>
  <si>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</si>
  <si>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</si>
  <si>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</si>
  <si>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</si>
  <si>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</si>
  <si>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</si>
  <si>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</si>
  <si>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</si>
  <si>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</si>
  <si>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</si>
  <si>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</si>
  <si>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</si>
  <si>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</si>
  <si>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</si>
  <si>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</si>
  <si>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</si>
  <si>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</si>
  <si>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</si>
  <si>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</si>
  <si>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</si>
  <si>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</si>
  <si>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</si>
  <si>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</si>
  <si>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</si>
  <si>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</si>
  <si>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</si>
  <si>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</si>
  <si>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</si>
  <si>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</si>
  <si>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</si>
  <si>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</si>
  <si>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</si>
  <si>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</si>
  <si>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</si>
  <si>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</si>
  <si>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</si>
  <si>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</si>
  <si>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</si>
  <si>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</si>
  <si>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</si>
  <si>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</si>
  <si>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</si>
  <si>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</si>
  <si>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</si>
  <si>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</si>
  <si>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</si>
  <si>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</si>
  <si>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</si>
  <si>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</si>
  <si>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</si>
  <si>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</si>
  <si>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</si>
  <si>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</si>
  <si>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</si>
  <si>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</si>
  <si>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</si>
  <si>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</si>
  <si>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</si>
  <si>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</si>
  <si>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</si>
  <si>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</si>
  <si>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</si>
  <si>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</si>
  <si>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</si>
  <si>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</si>
  <si>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</si>
  <si>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</si>
  <si>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</si>
  <si>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</si>
  <si>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</si>
  <si>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</si>
  <si>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</si>
  <si>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</si>
  <si>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</si>
  <si>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</si>
  <si>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</si>
  <si>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</si>
  <si>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</si>
  <si>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</si>
  <si>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</si>
  <si>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</si>
  <si>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</si>
  <si>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</si>
  <si>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</si>
  <si>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</si>
  <si>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</si>
  <si>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</si>
  <si>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</si>
  <si>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</si>
  <si>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</si>
  <si>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</si>
  <si>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</si>
  <si>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</si>
  <si>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</si>
  <si>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</si>
  <si>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</si>
  <si>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</si>
  <si>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</si>
  <si>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</si>
  <si>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</si>
  <si>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</si>
  <si>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</si>
  <si>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</si>
  <si>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</si>
  <si>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</si>
  <si>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</si>
  <si>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</si>
  <si>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</si>
  <si>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</si>
  <si>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</si>
  <si>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</si>
  <si>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</si>
  <si>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</si>
  <si>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</si>
  <si>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</si>
  <si>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</si>
  <si>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</si>
  <si>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</si>
  <si>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</si>
  <si>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</si>
  <si>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</si>
  <si>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</si>
  <si>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</si>
  <si>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</si>
  <si>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</si>
  <si>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</si>
  <si>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</si>
  <si>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</si>
  <si>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</si>
  <si>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</si>
  <si>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</si>
  <si>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</si>
  <si>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</si>
  <si>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</si>
  <si>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</si>
  <si>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</si>
  <si>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</si>
  <si>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</si>
  <si>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</si>
  <si>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</si>
  <si>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</si>
  <si>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</si>
  <si>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</si>
  <si>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</si>
  <si>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</si>
  <si>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</si>
  <si>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</si>
  <si>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</si>
  <si>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</si>
  <si>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</si>
  <si>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</si>
  <si>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</si>
  <si>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</si>
  <si>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</si>
  <si>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</si>
  <si>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</si>
  <si>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</si>
  <si>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</si>
  <si>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</si>
  <si>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</si>
  <si>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</si>
  <si>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</si>
  <si>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</si>
  <si>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</si>
  <si>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</si>
  <si>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</si>
  <si>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</si>
  <si>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</si>
  <si>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</si>
  <si>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</si>
  <si>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</si>
  <si>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</si>
  <si>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</si>
  <si>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</si>
  <si>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</si>
  <si>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</si>
  <si>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</si>
  <si>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</si>
  <si>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</si>
  <si>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</si>
  <si>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</si>
  <si>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</si>
  <si>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</si>
  <si>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</si>
  <si>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</si>
  <si>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</si>
  <si>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</si>
  <si>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</si>
  <si>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</si>
  <si>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</si>
  <si>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</si>
  <si>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</si>
  <si>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</si>
  <si>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</si>
  <si>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</si>
  <si>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</si>
  <si>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</si>
  <si>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</si>
  <si>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</si>
  <si>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</si>
  <si>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</si>
  <si>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</si>
  <si>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</si>
  <si>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</si>
  <si>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</si>
  <si>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</si>
  <si>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</si>
  <si>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</si>
  <si>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</si>
  <si>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</si>
  <si>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</si>
  <si>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</si>
  <si>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</si>
  <si>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</si>
  <si>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</si>
  <si>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</si>
  <si>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</si>
  <si>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</si>
  <si>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</si>
  <si>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</si>
  <si>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</si>
  <si>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</si>
  <si>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</si>
  <si>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</si>
  <si>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</si>
  <si>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</si>
  <si>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</si>
  <si>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</si>
  <si>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</si>
  <si>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</si>
  <si>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</si>
  <si>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</si>
  <si>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</si>
  <si>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</si>
  <si>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</si>
  <si>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</si>
  <si>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</si>
  <si>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</si>
  <si>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</si>
  <si>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</si>
  <si>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</si>
  <si>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</si>
  <si>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</si>
  <si>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</si>
  <si>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</si>
  <si>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</si>
  <si>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</si>
  <si>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</si>
  <si>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</si>
  <si>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</si>
  <si>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</si>
  <si>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</si>
  <si>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</si>
  <si>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</si>
  <si>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</si>
  <si>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</si>
  <si>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</si>
  <si>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</si>
  <si>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</si>
  <si>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</si>
  <si>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</si>
  <si>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</si>
  <si>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</si>
  <si>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</si>
  <si>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</si>
  <si>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</si>
  <si>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</si>
  <si>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</si>
  <si>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</si>
  <si>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</si>
  <si>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</si>
  <si>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</si>
  <si>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</si>
  <si>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</si>
  <si>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</si>
  <si>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</si>
  <si>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</si>
  <si>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</si>
  <si>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</si>
  <si>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</si>
  <si>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</si>
  <si>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</si>
  <si>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</si>
  <si>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</si>
  <si>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</si>
  <si>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</si>
  <si>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</si>
  <si>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</si>
  <si>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</si>
  <si>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</si>
  <si>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</si>
  <si>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</si>
  <si>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</si>
  <si>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</si>
  <si>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</si>
  <si>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</si>
  <si>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</si>
  <si>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</si>
  <si>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</si>
  <si>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</si>
  <si>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</si>
  <si>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</si>
  <si>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</si>
  <si>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</si>
  <si>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</si>
  <si>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</si>
  <si>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</si>
  <si>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</si>
  <si>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</si>
  <si>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</si>
  <si>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</si>
  <si>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</si>
  <si>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</si>
  <si>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</si>
  <si>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</si>
  <si>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</si>
  <si>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</si>
  <si>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</si>
  <si>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</si>
  <si>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</si>
  <si>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</si>
  <si>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</si>
  <si>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</si>
  <si>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</si>
  <si>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</si>
  <si>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</si>
  <si>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</si>
  <si>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</si>
  <si>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</si>
  <si>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</si>
  <si>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</si>
  <si>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</si>
  <si>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</si>
  <si>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</si>
  <si>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</si>
  <si>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</si>
  <si>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</si>
  <si>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</si>
  <si>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</si>
  <si>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</si>
  <si>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</si>
  <si>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</si>
  <si>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</si>
  <si>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</si>
  <si>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</si>
  <si>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</si>
  <si>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</si>
  <si>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</si>
  <si>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</si>
  <si>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</si>
  <si>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</si>
  <si>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</si>
  <si>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</si>
  <si>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</si>
  <si>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</si>
  <si>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</si>
  <si>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</si>
  <si>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</si>
  <si>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</si>
  <si>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</si>
  <si>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</si>
  <si>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</si>
  <si>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</si>
  <si>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</si>
  <si>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</si>
  <si>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</si>
  <si>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</si>
  <si>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</si>
  <si>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</si>
  <si>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</si>
  <si>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</si>
  <si>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</si>
  <si>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</si>
  <si>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</si>
  <si>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</si>
  <si>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</si>
  <si>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</si>
  <si>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</si>
  <si>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</si>
  <si>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</si>
  <si>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</si>
  <si>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</si>
  <si>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</si>
  <si>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</si>
  <si>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</si>
  <si>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</si>
  <si>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</si>
  <si>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</si>
  <si>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</si>
  <si>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</si>
  <si>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</si>
  <si>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</si>
  <si>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</si>
  <si>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</si>
  <si>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</si>
  <si>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</si>
  <si>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</si>
  <si>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</si>
  <si>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</si>
  <si>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</si>
  <si>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</si>
  <si>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</si>
  <si>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</si>
  <si>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</si>
  <si>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</si>
  <si>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</si>
  <si>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</si>
  <si>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</si>
  <si>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</si>
  <si>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</si>
  <si>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</si>
  <si>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</si>
  <si>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</si>
  <si>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</si>
  <si>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</si>
  <si>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</si>
  <si>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</si>
  <si>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</si>
  <si>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</si>
  <si>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</si>
  <si>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</si>
  <si>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</si>
  <si>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</si>
  <si>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</si>
  <si>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</si>
  <si>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</si>
  <si>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</si>
  <si>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</si>
  <si>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</si>
  <si>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</si>
  <si>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</si>
  <si>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</si>
  <si>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</si>
  <si>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</si>
  <si>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</si>
  <si>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</si>
  <si>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</si>
  <si>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</si>
  <si>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</si>
  <si>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</si>
  <si>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</si>
  <si>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</si>
  <si>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</si>
  <si>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</si>
  <si>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</si>
  <si>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</si>
  <si>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</si>
  <si>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</si>
  <si>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</si>
  <si>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</si>
  <si>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</si>
  <si>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</si>
  <si>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</si>
  <si>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</si>
  <si>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</si>
  <si>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</si>
  <si>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</si>
  <si>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</si>
  <si>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</si>
  <si>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</si>
  <si>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</si>
  <si>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</si>
  <si>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</si>
  <si>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</si>
  <si>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</si>
  <si>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</si>
  <si>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</si>
  <si>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</si>
  <si>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</si>
  <si>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</si>
  <si>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</si>
  <si>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</si>
  <si>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</si>
  <si>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</si>
  <si>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</si>
  <si>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</si>
  <si>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</si>
  <si>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</si>
  <si>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</si>
  <si>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</si>
  <si>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</si>
  <si>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</si>
  <si>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</si>
  <si>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</si>
  <si>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</si>
  <si>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</si>
  <si>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</si>
  <si>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</si>
  <si>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</si>
  <si>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</si>
  <si>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</si>
  <si>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</si>
  <si>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</si>
  <si>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</si>
  <si>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</si>
  <si>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</si>
  <si>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</si>
  <si>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</si>
  <si>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</si>
  <si>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</si>
  <si>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</si>
  <si>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</si>
  <si>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</si>
  <si>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</si>
  <si>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</si>
  <si>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</si>
  <si>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</si>
  <si>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</si>
  <si>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</si>
  <si>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</si>
  <si>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</si>
  <si>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</si>
  <si>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</si>
  <si>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</si>
  <si>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</si>
  <si>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</si>
  <si>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</si>
  <si>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</si>
  <si>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</si>
  <si>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</si>
  <si>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</si>
  <si>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</si>
  <si>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</si>
  <si>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</si>
  <si>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</si>
  <si>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</si>
  <si>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</si>
  <si>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</si>
  <si>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</si>
  <si>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</si>
  <si>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</si>
  <si>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</si>
  <si>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</si>
  <si>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</si>
  <si>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</si>
  <si>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</si>
  <si>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</si>
  <si>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</si>
  <si>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</si>
  <si>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</si>
  <si>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</si>
  <si>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</si>
  <si>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</si>
  <si>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</si>
  <si>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</si>
  <si>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</si>
  <si>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</si>
  <si>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</si>
  <si>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</si>
  <si>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</si>
  <si>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</si>
  <si>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</si>
  <si>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</si>
  <si>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</si>
  <si>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</si>
  <si>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</si>
  <si>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</si>
  <si>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</si>
  <si>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</si>
  <si>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</si>
  <si>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</si>
  <si>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</si>
  <si>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</si>
  <si>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</si>
  <si>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</si>
  <si>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</si>
  <si>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</si>
  <si>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</si>
  <si>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</si>
  <si>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</si>
  <si>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</si>
  <si>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</si>
  <si>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</si>
  <si>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</si>
  <si>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</si>
  <si>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</si>
  <si>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</si>
  <si>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</si>
  <si>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</si>
  <si>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</si>
  <si>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</si>
  <si>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</si>
  <si>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</si>
  <si>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</si>
  <si>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</si>
  <si>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</si>
  <si>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</si>
  <si>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</si>
  <si>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</si>
  <si>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</si>
  <si>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</si>
  <si>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</si>
  <si>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</si>
  <si>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</si>
  <si>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</si>
  <si>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</si>
  <si>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</si>
  <si>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</si>
  <si>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</si>
  <si>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</si>
  <si>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</si>
  <si>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</si>
  <si>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</si>
  <si>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</si>
  <si>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</si>
  <si>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</si>
  <si>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</si>
  <si>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</si>
  <si>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</si>
  <si>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</si>
  <si>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</si>
  <si>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</si>
  <si>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</si>
  <si>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</si>
  <si>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</si>
  <si>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</si>
  <si>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</si>
  <si>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</si>
  <si>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</si>
  <si>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</si>
  <si>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</si>
  <si>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</si>
  <si>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</si>
  <si>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</si>
  <si>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</si>
  <si>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</si>
  <si>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</si>
  <si>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</si>
  <si>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</si>
  <si>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</si>
  <si>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</si>
  <si>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</si>
  <si>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</si>
  <si>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</si>
  <si>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</si>
  <si>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</si>
  <si>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</si>
  <si>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</si>
  <si>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</si>
  <si>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</si>
  <si>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</si>
  <si>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</si>
  <si>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</si>
  <si>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</si>
  <si>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</si>
  <si>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</si>
  <si>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</si>
  <si>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</si>
  <si>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</si>
  <si>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</si>
  <si>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</si>
  <si>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</si>
  <si>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</si>
  <si>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</si>
  <si>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</si>
  <si>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</si>
  <si>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</si>
  <si>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</si>
  <si>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</si>
  <si>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</si>
  <si>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</si>
  <si>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</si>
  <si>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</si>
  <si>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</si>
  <si>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</si>
  <si>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</si>
  <si>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</si>
  <si>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</si>
  <si>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</si>
  <si>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</si>
  <si>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</si>
  <si>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</si>
  <si>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</si>
  <si>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</si>
  <si>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</si>
  <si>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</si>
  <si>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</si>
  <si>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</si>
  <si>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</si>
  <si>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</si>
  <si>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</si>
  <si>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</si>
  <si>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</si>
  <si>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</si>
  <si>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</si>
  <si>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</si>
  <si>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</si>
  <si>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</si>
  <si>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</si>
  <si>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</si>
  <si>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</si>
  <si>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</si>
  <si>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</si>
  <si>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</si>
  <si>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</si>
  <si>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</si>
  <si>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</si>
  <si>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</si>
  <si>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</si>
  <si>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</si>
  <si>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</si>
  <si>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</si>
  <si>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</si>
  <si>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</si>
  <si>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</si>
  <si>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</si>
  <si>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</si>
  <si>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</si>
  <si>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</si>
  <si>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</si>
  <si>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</si>
  <si>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</si>
  <si>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</si>
  <si>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</si>
  <si>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</si>
  <si>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</si>
  <si>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</si>
  <si>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</si>
  <si>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</si>
  <si>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</si>
  <si>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</si>
  <si>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</si>
  <si>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</si>
  <si>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</si>
  <si>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</si>
  <si>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</si>
  <si>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</si>
  <si>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</si>
  <si>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</si>
  <si>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</si>
  <si>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</si>
  <si>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</si>
  <si>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</si>
  <si>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</si>
  <si>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</si>
  <si>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</si>
  <si>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</si>
  <si>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</si>
  <si>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</si>
  <si>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</si>
  <si>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</si>
  <si>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</si>
  <si>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</si>
  <si>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</si>
  <si>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</si>
  <si>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</si>
  <si>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</si>
  <si>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</si>
  <si>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</si>
  <si>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</si>
  <si>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</si>
  <si>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</si>
  <si>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</si>
  <si>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</si>
  <si>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</si>
  <si>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</si>
  <si>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</si>
  <si>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</si>
  <si>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</si>
  <si>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</si>
  <si>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</si>
  <si>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</si>
  <si>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</si>
  <si>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</si>
  <si>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</si>
  <si>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</si>
  <si>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</si>
  <si>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</si>
  <si>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</si>
  <si>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</si>
  <si>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</si>
  <si>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</si>
  <si>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</si>
  <si>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</si>
  <si>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</si>
  <si>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</si>
  <si>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</si>
  <si>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</si>
  <si>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</si>
  <si>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</si>
  <si>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</si>
  <si>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</si>
  <si>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</si>
  <si>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</si>
  <si>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</si>
  <si>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</si>
  <si>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</si>
  <si>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</si>
  <si>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</si>
  <si>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</si>
  <si>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</si>
  <si>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</si>
  <si>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</si>
  <si>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</si>
  <si>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</si>
  <si>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</si>
  <si>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</si>
  <si>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</si>
  <si>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</si>
  <si>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</si>
  <si>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</si>
  <si>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</si>
  <si>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</si>
  <si>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</si>
  <si>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</si>
  <si>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</si>
  <si>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</si>
  <si>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</si>
  <si>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</si>
  <si>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</si>
  <si>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</si>
  <si>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</si>
  <si>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</si>
  <si>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</si>
  <si>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</si>
  <si>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</si>
  <si>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</si>
  <si>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</si>
  <si>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</si>
  <si>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</si>
  <si>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</si>
  <si>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</si>
  <si>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</si>
  <si>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</si>
  <si>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</si>
  <si>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</si>
  <si>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</si>
  <si>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</si>
  <si>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</si>
  <si>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</si>
  <si>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</si>
  <si>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</si>
  <si>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</si>
  <si>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</si>
  <si>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</si>
  <si>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</si>
  <si>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</si>
  <si>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</si>
  <si>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</si>
  <si>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</si>
  <si>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</si>
  <si>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</si>
  <si>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</si>
  <si>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</si>
  <si>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</si>
  <si>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</si>
  <si>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</si>
  <si>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</si>
  <si>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</si>
  <si>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</si>
  <si>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</si>
  <si>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</si>
  <si>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</si>
  <si>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</si>
  <si>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</si>
  <si>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</si>
  <si>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</si>
  <si>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</si>
  <si>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</si>
  <si>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</si>
  <si>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</si>
  <si>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</si>
  <si>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</si>
  <si>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</si>
  <si>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</si>
  <si>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</si>
  <si>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</si>
  <si>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</si>
  <si>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</si>
  <si>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</si>
  <si>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</si>
  <si>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</si>
  <si>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</si>
  <si>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</si>
  <si>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</si>
  <si>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</si>
  <si>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</si>
  <si>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</si>
  <si>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</si>
  <si>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</si>
  <si>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</si>
  <si>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</si>
  <si>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</si>
  <si>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</si>
  <si>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</si>
  <si>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</si>
  <si>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</si>
  <si>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</si>
  <si>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</si>
  <si>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</si>
  <si>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</si>
  <si>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</si>
  <si>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</si>
  <si>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</si>
  <si>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</si>
  <si>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</si>
  <si>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</si>
  <si>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</si>
  <si>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</si>
  <si>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</si>
  <si>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</si>
  <si>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</si>
  <si>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</si>
  <si>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</si>
  <si>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</si>
  <si>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</si>
  <si>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</si>
  <si>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</si>
  <si>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</si>
  <si>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</si>
  <si>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</si>
  <si>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</si>
  <si>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</si>
  <si>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</si>
  <si>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</si>
  <si>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</si>
  <si>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</si>
  <si>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</si>
  <si>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</si>
  <si>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</si>
  <si>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</si>
  <si>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</si>
  <si>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</si>
  <si>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</si>
  <si>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</si>
  <si>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</si>
  <si>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</si>
  <si>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</si>
  <si>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</si>
  <si>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</si>
  <si>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</si>
  <si>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</si>
  <si>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</si>
  <si>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</si>
  <si>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</si>
  <si>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</si>
  <si>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</si>
  <si>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</si>
  <si>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</si>
  <si>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</si>
  <si>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</si>
  <si>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</si>
  <si>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</si>
  <si>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</si>
  <si>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</si>
  <si>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</si>
  <si>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</si>
  <si>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</si>
  <si>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</si>
  <si>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</si>
  <si>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</si>
  <si>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</si>
  <si>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</si>
  <si>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</si>
  <si>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</si>
  <si>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</si>
  <si>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</si>
  <si>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</si>
  <si>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</si>
  <si>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</si>
  <si>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</si>
  <si>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</si>
  <si>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</si>
  <si>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</si>
  <si>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</si>
  <si>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</si>
  <si>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</si>
  <si>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</si>
  <si>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</si>
  <si>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</si>
  <si>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</si>
  <si>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</si>
  <si>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</si>
  <si>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</si>
  <si>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</si>
  <si>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</si>
  <si>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</si>
  <si>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</si>
  <si>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</si>
  <si>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</si>
  <si>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</si>
  <si>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</si>
  <si>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</si>
  <si>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</si>
  <si>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</si>
  <si>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</si>
  <si>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</si>
  <si>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</si>
  <si>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</si>
  <si>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</si>
  <si>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</si>
  <si>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</si>
  <si>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</si>
  <si>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</si>
  <si>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</si>
  <si>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</si>
  <si>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</si>
  <si>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</si>
  <si>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</si>
  <si>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</si>
  <si>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</si>
  <si>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</si>
  <si>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</si>
  <si>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</si>
  <si>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</si>
  <si>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</si>
  <si>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</si>
  <si>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</si>
  <si>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</si>
  <si>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</si>
  <si>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</si>
  <si>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</si>
  <si>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</si>
  <si>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</si>
  <si>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</si>
  <si>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</si>
  <si>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</si>
  <si>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</si>
  <si>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</si>
  <si>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</si>
  <si>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</si>
  <si>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</si>
  <si>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</si>
  <si>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</si>
  <si>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</si>
  <si>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</si>
  <si>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</si>
  <si>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</si>
  <si>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</si>
  <si>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</si>
  <si>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</si>
  <si>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</si>
  <si>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</si>
  <si>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</si>
  <si>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</si>
  <si>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</si>
  <si>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</si>
  <si>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</si>
  <si>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</si>
  <si>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</si>
  <si>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</si>
  <si>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</si>
  <si>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</si>
  <si>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</si>
  <si>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</si>
  <si>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</si>
  <si>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</si>
  <si>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</si>
  <si>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</si>
  <si>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</si>
  <si>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</si>
  <si>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</si>
  <si>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</si>
  <si>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</si>
  <si>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</si>
  <si>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</si>
  <si>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</si>
  <si>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</si>
  <si>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</si>
  <si>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</si>
  <si>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</si>
  <si>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</si>
  <si>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</si>
  <si>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</si>
  <si>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</si>
  <si>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</si>
  <si>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</si>
  <si>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</si>
  <si>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</si>
  <si>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</si>
  <si>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</si>
  <si>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</si>
  <si>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</si>
  <si>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</si>
  <si>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</si>
  <si>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</si>
  <si>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</si>
  <si>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</si>
  <si>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</si>
  <si>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</si>
  <si>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</si>
  <si>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</si>
  <si>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</si>
  <si>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</si>
  <si>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</si>
  <si>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</si>
  <si>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</si>
  <si>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</si>
  <si>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</si>
  <si>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</si>
  <si>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</si>
  <si>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</si>
  <si>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</si>
  <si>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</si>
  <si>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</si>
  <si>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</si>
  <si>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</si>
  <si>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</si>
  <si>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</si>
  <si>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</si>
  <si>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</si>
  <si>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</si>
  <si>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</si>
  <si>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</si>
  <si>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</si>
  <si>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</si>
  <si>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</si>
  <si>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</si>
  <si>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</si>
  <si>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</si>
  <si>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</si>
  <si>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</si>
  <si>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</si>
  <si>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</si>
  <si>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</si>
  <si>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</si>
  <si>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</si>
  <si>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</si>
  <si>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</si>
  <si>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</si>
  <si>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</si>
  <si>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</si>
  <si>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</si>
  <si>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</si>
  <si>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</si>
  <si>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</si>
  <si>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</si>
  <si>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</si>
  <si>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</si>
  <si>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</si>
  <si>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</si>
  <si>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</si>
  <si>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</si>
  <si>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</si>
  <si>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</si>
  <si>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</si>
  <si>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</si>
  <si>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</si>
  <si>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</si>
  <si>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</si>
  <si>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</si>
  <si>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</si>
  <si>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</si>
  <si>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</si>
  <si>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</si>
  <si>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</si>
  <si>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</si>
  <si>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</si>
  <si>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</si>
  <si>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</si>
  <si>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</si>
  <si>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</si>
  <si>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</si>
  <si>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</si>
  <si>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</si>
  <si>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</si>
  <si>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</si>
  <si>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</si>
  <si>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</si>
  <si>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</si>
  <si>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</si>
  <si>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</si>
  <si>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</si>
  <si>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</si>
  <si>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</si>
  <si>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</si>
  <si>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</si>
  <si>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</si>
  <si>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</si>
  <si>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</si>
  <si>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</si>
  <si>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</si>
  <si>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</si>
  <si>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</si>
  <si>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</si>
  <si>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</si>
  <si>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</si>
  <si>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</si>
  <si>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</si>
  <si>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</si>
  <si>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</si>
  <si>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</si>
  <si>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</si>
  <si>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</si>
  <si>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</si>
  <si>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</si>
  <si>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</si>
  <si>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</si>
  <si>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</si>
  <si>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</si>
  <si>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</si>
  <si>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</si>
  <si>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</si>
  <si>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</si>
  <si>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</si>
  <si>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</si>
  <si>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</si>
  <si>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</si>
  <si>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</si>
  <si>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</si>
  <si>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</si>
  <si>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</si>
  <si>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</si>
  <si>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</si>
  <si>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</si>
  <si>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</si>
  <si>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</si>
  <si>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</si>
  <si>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</si>
  <si>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</si>
  <si>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</si>
  <si>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</si>
  <si>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</si>
  <si>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</si>
  <si>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</si>
  <si>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</si>
  <si>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</si>
  <si>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</si>
  <si>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</si>
  <si>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</si>
  <si>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</si>
  <si>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</si>
  <si>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</si>
  <si>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</si>
  <si>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</si>
  <si>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</si>
  <si>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</si>
  <si>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</si>
  <si>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</si>
  <si>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</si>
  <si>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</si>
  <si>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</si>
  <si>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</si>
  <si>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</si>
  <si>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</si>
  <si>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</si>
  <si>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</si>
  <si>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</si>
  <si>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</si>
  <si>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</si>
  <si>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</si>
  <si>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</si>
  <si>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</si>
  <si>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</si>
  <si>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</si>
  <si>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</si>
  <si>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</si>
  <si>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</si>
  <si>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</si>
  <si>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</si>
  <si>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</si>
  <si>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</si>
  <si>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</si>
  <si>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</si>
  <si>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</si>
  <si>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</si>
  <si>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</si>
  <si>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</si>
  <si>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</si>
  <si>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</si>
  <si>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</si>
  <si>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</si>
  <si>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</si>
  <si>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</si>
  <si>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</si>
  <si>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</si>
  <si>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</si>
  <si>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</si>
  <si>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</si>
  <si>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</si>
  <si>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</si>
  <si>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</si>
  <si>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</si>
  <si>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</si>
  <si>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</si>
  <si>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</si>
  <si>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</si>
  <si>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</si>
  <si>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</si>
  <si>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</si>
  <si>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</si>
  <si>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</si>
  <si>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</si>
  <si>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</si>
  <si>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</si>
  <si>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</si>
  <si>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</si>
  <si>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</si>
  <si>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</si>
  <si>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</si>
  <si>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</si>
  <si>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</si>
  <si>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</si>
  <si>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</si>
  <si>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</si>
  <si>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</si>
  <si>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</si>
  <si>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</si>
  <si>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</si>
  <si>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</si>
  <si>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</si>
  <si>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</si>
  <si>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</si>
  <si>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</si>
  <si>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</si>
  <si>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</si>
  <si>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</si>
  <si>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</si>
  <si>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</si>
  <si>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</si>
  <si>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</si>
  <si>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</si>
  <si>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</si>
  <si>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</si>
  <si>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</si>
  <si>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</si>
  <si>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</si>
  <si>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</si>
  <si>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</si>
  <si>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</si>
  <si>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</si>
  <si>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</si>
  <si>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</si>
  <si>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</si>
  <si>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</si>
  <si>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</si>
  <si>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</si>
  <si>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</si>
  <si>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</si>
  <si>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</si>
  <si>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</si>
  <si>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</si>
  <si>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</si>
  <si>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</si>
  <si>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</si>
  <si>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</si>
  <si>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</si>
  <si>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</si>
  <si>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</si>
  <si>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</si>
  <si>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</si>
  <si>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</si>
  <si>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</si>
  <si>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</si>
  <si>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</si>
  <si>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</si>
  <si>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</si>
  <si>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</si>
  <si>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</si>
  <si>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</si>
  <si>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</si>
  <si>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</si>
  <si>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</si>
  <si>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</si>
  <si>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</si>
  <si>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</si>
  <si>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</si>
  <si>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</si>
  <si>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</si>
  <si>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</si>
  <si>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</si>
  <si>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</si>
  <si>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</si>
  <si>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</si>
  <si>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</si>
  <si>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</si>
  <si>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</si>
  <si>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</si>
  <si>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</si>
  <si>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</si>
  <si>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</si>
  <si>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</si>
  <si>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</si>
  <si>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</si>
  <si>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</si>
  <si>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</si>
  <si>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</si>
  <si>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</si>
  <si>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</si>
  <si>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</si>
  <si>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</si>
  <si>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</si>
  <si>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</si>
  <si>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</si>
  <si>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</si>
  <si>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</si>
  <si>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</si>
  <si>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</si>
  <si>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</si>
  <si>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</si>
  <si>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</si>
  <si>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</si>
  <si>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</si>
  <si>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</si>
  <si>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</si>
  <si>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</si>
  <si>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</si>
  <si>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</si>
  <si>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</si>
  <si>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</si>
  <si>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</si>
  <si>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</si>
  <si>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</si>
  <si>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</si>
  <si>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</si>
  <si>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</si>
  <si>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</si>
  <si>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</si>
  <si>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</si>
  <si>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</si>
  <si>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</si>
  <si>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</si>
  <si>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</si>
  <si>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</si>
  <si>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</si>
  <si>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</si>
  <si>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</si>
  <si>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</si>
  <si>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</si>
  <si>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</si>
  <si>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</si>
  <si>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</si>
  <si>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</si>
  <si>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</si>
  <si>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</si>
  <si>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</si>
  <si>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</si>
  <si>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</si>
  <si>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</si>
  <si>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</si>
  <si>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</si>
  <si>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</si>
  <si>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</si>
  <si>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</si>
  <si>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</si>
  <si>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</si>
  <si>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</si>
  <si>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</si>
  <si>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</si>
  <si>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</si>
  <si>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</si>
  <si>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</si>
  <si>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</si>
  <si>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</si>
  <si>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</si>
  <si>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</si>
  <si>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</si>
  <si>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</si>
  <si>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</si>
  <si>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</si>
  <si>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</si>
  <si>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</si>
  <si>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</si>
  <si>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</si>
  <si>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</si>
  <si>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</si>
  <si>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</si>
  <si>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</si>
  <si>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</si>
  <si>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</si>
  <si>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</si>
  <si>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</si>
  <si>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</si>
  <si>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</si>
  <si>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</si>
  <si>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</si>
  <si>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</si>
  <si>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</si>
  <si>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</si>
  <si>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</si>
  <si>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</si>
  <si>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</si>
  <si>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</si>
  <si>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</si>
  <si>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</si>
  <si>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</si>
  <si>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</si>
  <si>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</si>
  <si>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</si>
  <si>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</si>
  <si>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</si>
  <si>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</si>
  <si>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</si>
  <si>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</si>
  <si>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</si>
  <si>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</si>
  <si>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</si>
  <si>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</si>
  <si>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</si>
  <si>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</si>
  <si>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</si>
  <si>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</si>
  <si>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</si>
  <si>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</si>
  <si>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</si>
  <si>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</si>
  <si>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</si>
  <si>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</si>
  <si>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</si>
  <si>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</si>
  <si>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</si>
  <si>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</si>
  <si>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</si>
  <si>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</si>
  <si>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</si>
  <si>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</si>
  <si>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</si>
  <si>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</si>
  <si>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</si>
  <si>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</si>
  <si>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</si>
  <si>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</si>
  <si>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</si>
  <si>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</si>
  <si>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</si>
  <si>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</si>
  <si>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</si>
  <si>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</si>
  <si>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</si>
  <si>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</si>
  <si>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</si>
  <si>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</si>
  <si>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</si>
  <si>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</si>
  <si>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</si>
  <si>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</si>
  <si>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</si>
  <si>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</si>
  <si>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</si>
  <si>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</si>
  <si>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</si>
  <si>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</si>
  <si>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</si>
  <si>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</si>
  <si>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</si>
  <si>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</si>
  <si>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</si>
  <si>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</si>
  <si>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</si>
  <si>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</si>
  <si>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</si>
  <si>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</si>
  <si>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</si>
  <si>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</si>
  <si>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</si>
  <si>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</si>
  <si>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</si>
  <si>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</si>
  <si>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</si>
  <si>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</si>
  <si>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</si>
  <si>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</si>
  <si>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</si>
  <si>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</si>
  <si>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</si>
  <si>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</si>
  <si>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</si>
  <si>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</si>
  <si>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</si>
  <si>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</si>
  <si>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</si>
  <si>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</si>
  <si>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</si>
  <si>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</si>
  <si>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</si>
  <si>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</si>
  <si>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</si>
  <si>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</si>
  <si>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</si>
  <si>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</si>
  <si>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</si>
  <si>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</si>
  <si>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</si>
  <si>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</si>
  <si>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</si>
  <si>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</si>
  <si>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</si>
  <si>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</si>
  <si>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</si>
  <si>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</si>
  <si>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</si>
  <si>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</si>
  <si>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</si>
  <si>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</si>
  <si>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</si>
  <si>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</si>
  <si>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</si>
  <si>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</si>
  <si>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</si>
  <si>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</si>
  <si>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</si>
  <si>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</si>
  <si>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</si>
  <si>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</si>
  <si>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</si>
  <si>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</si>
  <si>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</si>
  <si>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</si>
  <si>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</si>
  <si>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</si>
  <si>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</si>
  <si>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</si>
  <si>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</si>
  <si>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</si>
  <si>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</si>
  <si>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</si>
  <si>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</si>
  <si>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</si>
  <si>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</si>
  <si>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</si>
  <si>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</si>
  <si>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</si>
  <si>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</si>
  <si>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</si>
  <si>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</si>
  <si>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</si>
  <si>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</si>
  <si>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</si>
  <si>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</si>
  <si>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</si>
  <si>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</si>
  <si>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</si>
  <si>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</si>
  <si>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</si>
  <si>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</si>
  <si>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</si>
  <si>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</si>
  <si>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</si>
  <si>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</si>
  <si>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</si>
  <si>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</si>
  <si>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</si>
  <si>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</si>
  <si>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</si>
  <si>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</si>
  <si>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</si>
  <si>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</si>
  <si>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</si>
  <si>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</si>
  <si>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</si>
  <si>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</si>
  <si>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</si>
  <si>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</si>
  <si>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</si>
  <si>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</si>
  <si>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</si>
  <si>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</si>
  <si>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</si>
  <si>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</si>
  <si>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</si>
  <si>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</si>
  <si>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</si>
  <si>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</si>
  <si>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</si>
  <si>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</si>
  <si>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</si>
  <si>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</si>
  <si>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</si>
  <si>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</si>
  <si>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</si>
  <si>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</si>
  <si>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</si>
  <si>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</si>
  <si>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</si>
  <si>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</si>
  <si>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</si>
  <si>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</si>
  <si>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</si>
  <si>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</si>
  <si>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</si>
  <si>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</si>
  <si>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</si>
  <si>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</si>
  <si>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</si>
  <si>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</si>
  <si>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</si>
  <si>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</si>
  <si>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</si>
  <si>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</si>
  <si>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</si>
  <si>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</si>
  <si>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</si>
  <si>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</si>
  <si>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</si>
  <si>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</si>
  <si>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</si>
  <si>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</si>
  <si>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</si>
  <si>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</si>
  <si>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</si>
  <si>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</si>
  <si>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</si>
  <si>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</si>
  <si>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</si>
  <si>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</si>
  <si>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</si>
  <si>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</si>
  <si>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</si>
  <si>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</si>
  <si>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</si>
  <si>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</si>
  <si>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</si>
  <si>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</si>
  <si>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</si>
  <si>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</si>
  <si>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</si>
  <si>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</si>
  <si>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</si>
  <si>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</si>
  <si>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</si>
  <si>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</si>
  <si>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</si>
  <si>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</si>
  <si>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</si>
  <si>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</si>
  <si>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</si>
  <si>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</si>
  <si>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</si>
  <si>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</si>
  <si>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</si>
  <si>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</si>
  <si>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</si>
  <si>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</si>
  <si>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</si>
  <si>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</si>
  <si>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</si>
  <si>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</si>
  <si>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</si>
  <si>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</si>
  <si>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</si>
  <si>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</si>
  <si>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</si>
  <si>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</si>
  <si>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</si>
  <si>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</si>
  <si>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</si>
  <si>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</si>
  <si>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</si>
  <si>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</si>
  <si>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</si>
  <si>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</si>
  <si>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</si>
  <si>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</si>
  <si>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</si>
  <si>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</si>
  <si>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</si>
  <si>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</si>
  <si>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</si>
  <si>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</si>
  <si>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</si>
  <si>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</si>
  <si>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</si>
  <si>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</si>
  <si>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</si>
  <si>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</si>
  <si>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</si>
  <si>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</si>
  <si>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</si>
  <si>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</si>
  <si>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</si>
  <si>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</si>
  <si>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</si>
  <si>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</si>
  <si>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</si>
  <si>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</si>
  <si>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</si>
  <si>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</si>
  <si>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</si>
  <si>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</si>
  <si>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</si>
  <si>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</si>
  <si>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</si>
  <si>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</si>
  <si>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</si>
  <si>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</si>
  <si>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</si>
  <si>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</si>
  <si>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</si>
  <si>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</si>
  <si>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</si>
  <si>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</si>
  <si>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</si>
  <si>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</si>
  <si>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</si>
  <si>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</si>
  <si>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</si>
  <si>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</si>
  <si>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</si>
  <si>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</si>
  <si>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</si>
  <si>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</si>
  <si>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</si>
  <si>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</si>
  <si>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</si>
  <si>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</si>
  <si>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</si>
  <si>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</si>
  <si>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</si>
  <si>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</si>
  <si>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</si>
  <si>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</si>
  <si>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</si>
  <si>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</si>
  <si>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</si>
  <si>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</si>
  <si>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</si>
  <si>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</si>
  <si>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</si>
  <si>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</si>
  <si>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</si>
  <si>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</si>
  <si>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</si>
  <si>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</si>
  <si>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</si>
  <si>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</si>
  <si>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</si>
  <si>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</si>
  <si>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</si>
  <si>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</si>
  <si>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</si>
  <si>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</si>
  <si>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</si>
  <si>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</si>
  <si>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</si>
  <si>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</si>
  <si>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</si>
  <si>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</si>
  <si>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</si>
  <si>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</si>
  <si>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</si>
  <si>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</si>
  <si>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</si>
  <si>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</si>
  <si>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</si>
  <si>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</si>
  <si>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</si>
  <si>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</si>
  <si>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</si>
  <si>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</si>
  <si>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</si>
  <si>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</si>
  <si>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</si>
  <si>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</si>
  <si>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</si>
  <si>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</si>
  <si>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</si>
  <si>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</si>
  <si>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</si>
  <si>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</si>
  <si>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</si>
  <si>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</si>
  <si>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</si>
  <si>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</si>
  <si>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</si>
  <si>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</si>
  <si>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</si>
  <si>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</si>
  <si>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</si>
  <si>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</si>
  <si>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</si>
  <si>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</si>
  <si>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</si>
  <si>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</si>
  <si>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</si>
  <si>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</si>
  <si>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</si>
  <si>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</si>
  <si>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</si>
  <si>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</si>
  <si>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</si>
  <si>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</si>
  <si>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</si>
  <si>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</si>
  <si>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</si>
  <si>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</si>
  <si>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</si>
  <si>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</si>
  <si>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</si>
  <si>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</si>
  <si>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</si>
  <si>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</si>
  <si>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</si>
  <si>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</si>
  <si>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</si>
  <si>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</si>
  <si>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</si>
  <si>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</si>
  <si>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</si>
  <si>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</si>
  <si>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</si>
  <si>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</si>
  <si>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</si>
  <si>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</si>
  <si>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</si>
  <si>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</si>
  <si>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</si>
  <si>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</si>
  <si>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</si>
  <si>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</si>
  <si>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</si>
  <si>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</si>
  <si>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</si>
  <si>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</si>
  <si>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</si>
  <si>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</si>
  <si>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</si>
  <si>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</si>
  <si>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</si>
  <si>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</si>
  <si>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</si>
  <si>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</si>
  <si>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</si>
  <si>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</si>
  <si>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</si>
  <si>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</si>
  <si>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</si>
  <si>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</si>
  <si>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</si>
  <si>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</si>
  <si>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</si>
  <si>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</si>
  <si>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</si>
  <si>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</si>
  <si>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</si>
  <si>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</si>
  <si>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</si>
  <si>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</si>
  <si>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</si>
  <si>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</si>
  <si>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</si>
  <si>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</si>
  <si>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</si>
  <si>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</si>
  <si>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</si>
  <si>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</si>
  <si>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</si>
  <si>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</si>
  <si>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</si>
  <si>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</si>
  <si>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</si>
  <si>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</si>
  <si>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</si>
  <si>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</si>
  <si>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</si>
  <si>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</si>
  <si>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</si>
  <si>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</si>
  <si>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</si>
  <si>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</si>
  <si>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</si>
  <si>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</si>
  <si>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</si>
  <si>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</si>
  <si>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</si>
  <si>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</si>
  <si>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</si>
  <si>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</si>
  <si>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</si>
  <si>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</si>
  <si>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</si>
  <si>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</si>
  <si>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</si>
  <si>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</si>
  <si>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</si>
  <si>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</si>
  <si>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</si>
  <si>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</si>
  <si>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</si>
  <si>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</si>
  <si>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</si>
  <si>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</si>
  <si>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</si>
  <si>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</si>
  <si>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</si>
  <si>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</si>
  <si>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</si>
  <si>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</si>
  <si>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</si>
  <si>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</si>
  <si>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</si>
  <si>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</si>
  <si>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</si>
  <si>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</si>
  <si>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</si>
  <si>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</si>
  <si>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</si>
  <si>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</si>
  <si>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</si>
  <si>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</si>
  <si>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</si>
  <si>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</si>
  <si>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</si>
  <si>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</si>
  <si>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</si>
  <si>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</si>
  <si>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</si>
  <si>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</si>
  <si>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</si>
  <si>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</si>
  <si>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</si>
  <si>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</si>
  <si>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</si>
  <si>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</si>
  <si>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</si>
  <si>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</si>
  <si>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</si>
  <si>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</si>
  <si>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</si>
  <si>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</si>
  <si>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</si>
  <si>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</si>
  <si>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</si>
  <si>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</si>
  <si>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</si>
  <si>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</si>
  <si>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</si>
  <si>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</si>
  <si>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</si>
  <si>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</si>
  <si>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</si>
  <si>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</si>
  <si>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</si>
  <si>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</si>
  <si>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</si>
  <si>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</si>
  <si>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</si>
  <si>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</si>
  <si>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</si>
  <si>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</si>
  <si>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</si>
  <si>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</si>
  <si>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</si>
  <si>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</si>
  <si>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</si>
  <si>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</si>
  <si>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</si>
  <si>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</si>
  <si>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</si>
  <si>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</si>
  <si>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</si>
  <si>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</si>
  <si>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</si>
  <si>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</si>
  <si>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</si>
  <si>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</si>
  <si>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</si>
  <si>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</si>
  <si>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</si>
  <si>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</si>
  <si>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</si>
  <si>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</si>
  <si>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</si>
  <si>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</si>
  <si>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</si>
  <si>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</si>
  <si>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</si>
  <si>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</si>
  <si>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</si>
  <si>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</si>
  <si>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</si>
  <si>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</si>
  <si>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</si>
  <si>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</si>
  <si>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</si>
  <si>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</si>
  <si>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</si>
  <si>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</si>
  <si>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</si>
  <si>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</si>
  <si>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</si>
  <si>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</si>
  <si>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</si>
  <si>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</si>
  <si>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</si>
  <si>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</si>
  <si>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</si>
  <si>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</si>
  <si>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</si>
  <si>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</si>
  <si>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</si>
  <si>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</si>
  <si>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</si>
  <si>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</si>
  <si>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</si>
  <si>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</si>
  <si>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</si>
  <si>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</si>
  <si>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</si>
  <si>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</si>
  <si>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</si>
  <si>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</si>
  <si>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</si>
  <si>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</si>
  <si>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</si>
  <si>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</si>
  <si>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</si>
  <si>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</si>
  <si>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</si>
  <si>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</si>
  <si>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</si>
  <si>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</si>
  <si>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</si>
  <si>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</si>
  <si>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</si>
  <si>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</si>
  <si>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</si>
  <si>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</si>
  <si>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</si>
  <si>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</si>
  <si>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</si>
  <si>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</si>
  <si>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</si>
  <si>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</si>
  <si>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</si>
  <si>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</si>
  <si>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</si>
  <si>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</si>
  <si>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</si>
  <si>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</si>
  <si>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</si>
  <si>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</si>
  <si>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</si>
  <si>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</si>
  <si>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</si>
  <si>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</si>
  <si>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</si>
  <si>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</si>
  <si>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</si>
  <si>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</si>
  <si>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</si>
  <si>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</si>
  <si>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</si>
  <si>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</si>
  <si>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</si>
  <si>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</si>
  <si>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</si>
  <si>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</si>
  <si>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</si>
  <si>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</si>
  <si>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</si>
  <si>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</si>
  <si>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</si>
  <si>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</si>
  <si>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</si>
  <si>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</si>
  <si>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</si>
  <si>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</si>
  <si>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</si>
  <si>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</si>
  <si>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</si>
  <si>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</si>
  <si>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</si>
  <si>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</si>
  <si>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</si>
  <si>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</si>
  <si>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</si>
  <si>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</si>
  <si>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</si>
  <si>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</si>
  <si>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</si>
  <si>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</si>
  <si>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</si>
  <si>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</si>
  <si>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</si>
  <si>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</si>
  <si>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</si>
  <si>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</si>
  <si>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</si>
  <si>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</si>
  <si>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</si>
  <si>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</si>
  <si>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</si>
  <si>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</si>
  <si>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</si>
  <si>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</si>
  <si>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</si>
  <si>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</si>
  <si>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</si>
  <si>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</si>
  <si>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</si>
  <si>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</si>
  <si>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</si>
  <si>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</si>
  <si>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</si>
  <si>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</si>
  <si>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</si>
  <si>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</si>
  <si>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</si>
  <si>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</si>
  <si>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</si>
  <si>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</si>
  <si>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</si>
  <si>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</si>
  <si>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</si>
  <si>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</si>
  <si>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</si>
  <si>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</si>
  <si>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</si>
  <si>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</si>
  <si>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</si>
  <si>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</si>
  <si>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</si>
  <si>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</si>
  <si>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</si>
  <si>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</si>
  <si>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</si>
  <si>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</si>
  <si>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</si>
  <si>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</si>
  <si>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</si>
  <si>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</si>
  <si>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</si>
  <si>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</si>
  <si>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</si>
  <si>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</si>
  <si>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</si>
  <si>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</si>
  <si>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</si>
  <si>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</si>
  <si>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</si>
  <si>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</si>
  <si>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</si>
  <si>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</si>
  <si>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</si>
  <si>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</si>
  <si>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</si>
  <si>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</si>
  <si>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</si>
  <si>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</si>
  <si>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</si>
  <si>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</si>
  <si>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</si>
  <si>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</si>
  <si>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</si>
  <si>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</si>
  <si>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</si>
  <si>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</si>
  <si>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</si>
  <si>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</si>
  <si>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</si>
  <si>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</si>
  <si>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</si>
  <si>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</si>
  <si>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</si>
  <si>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</si>
  <si>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</si>
  <si>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</si>
  <si>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</si>
  <si>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</si>
  <si>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</si>
  <si>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</si>
  <si>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</si>
  <si>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</si>
  <si>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</si>
  <si>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</si>
  <si>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</si>
  <si>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</si>
  <si>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</si>
  <si>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</si>
  <si>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</si>
  <si>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</si>
  <si>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</si>
  <si>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</si>
  <si>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</si>
  <si>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</si>
  <si>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</si>
  <si>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</si>
  <si>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</si>
  <si>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</si>
  <si>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</si>
  <si>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</si>
  <si>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</si>
  <si>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</si>
  <si>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</si>
  <si>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</si>
  <si>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</si>
  <si>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</si>
  <si>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</si>
  <si>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</si>
  <si>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</si>
  <si>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</si>
  <si>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</si>
  <si>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</si>
  <si>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</si>
  <si>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</si>
  <si>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</si>
  <si>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</si>
  <si>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</si>
  <si>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</si>
  <si>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</si>
  <si>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</si>
  <si>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</si>
  <si>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</si>
  <si>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</si>
  <si>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</si>
  <si>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</si>
  <si>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</si>
  <si>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</si>
  <si>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</si>
  <si>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</si>
  <si>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</si>
  <si>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</si>
  <si>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</si>
  <si>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</si>
  <si>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</si>
  <si>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</si>
  <si>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</si>
  <si>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</si>
  <si>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</si>
  <si>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</si>
  <si>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</si>
  <si>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</si>
  <si>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</si>
  <si>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</si>
  <si>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</si>
  <si>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</si>
  <si>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</si>
  <si>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</si>
  <si>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</si>
  <si>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</si>
  <si>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</si>
  <si>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</si>
  <si>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</si>
  <si>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</si>
  <si>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</si>
  <si>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</si>
  <si>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</si>
  <si>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</si>
  <si>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</si>
  <si>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</si>
  <si>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</si>
  <si>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</si>
  <si>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</si>
  <si>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</si>
  <si>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</si>
  <si>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</si>
  <si>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</si>
  <si>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</si>
  <si>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</si>
  <si>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</si>
  <si>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</si>
  <si>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</si>
  <si>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</si>
  <si>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</si>
  <si>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</si>
  <si>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</si>
  <si>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</si>
  <si>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</si>
  <si>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</si>
  <si>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</si>
  <si>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</si>
  <si>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</si>
  <si>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</si>
  <si>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</si>
  <si>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</si>
  <si>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</si>
  <si>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</si>
  <si>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</si>
  <si>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</si>
  <si>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</si>
  <si>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</si>
  <si>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</si>
  <si>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</si>
  <si>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</si>
  <si>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</si>
  <si>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</si>
  <si>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</si>
  <si>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</si>
  <si>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</si>
  <si>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</si>
  <si>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</si>
  <si>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</si>
  <si>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</si>
  <si>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</si>
  <si>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</si>
  <si>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</si>
  <si>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</si>
  <si>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</si>
  <si>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</si>
  <si>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</si>
  <si>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</si>
  <si>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</si>
  <si>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</si>
  <si>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</si>
  <si>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</si>
  <si>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</si>
  <si>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</si>
  <si>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</si>
  <si>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</si>
  <si>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</si>
  <si>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</si>
  <si>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</si>
  <si>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</si>
  <si>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</si>
  <si>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</si>
  <si>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</si>
  <si>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</si>
  <si>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</si>
  <si>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</si>
  <si>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</si>
  <si>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</si>
  <si>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</si>
  <si>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</si>
  <si>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</si>
  <si>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</si>
  <si>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</si>
  <si>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</si>
  <si>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</si>
  <si>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</si>
  <si>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</si>
  <si>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</si>
  <si>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</si>
  <si>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</si>
  <si>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</si>
  <si>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</si>
  <si>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</si>
  <si>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</si>
  <si>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</si>
  <si>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</si>
  <si>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</si>
  <si>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</si>
  <si>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</si>
  <si>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</si>
  <si>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</si>
  <si>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</si>
  <si>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</si>
  <si>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</si>
  <si>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</si>
  <si>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</si>
  <si>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</si>
  <si>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</si>
  <si>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</si>
  <si>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</si>
  <si>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</si>
  <si>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</si>
  <si>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</si>
  <si>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</si>
  <si>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</si>
  <si>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</si>
  <si>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</si>
  <si>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</si>
  <si>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</si>
  <si>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</si>
  <si>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</si>
  <si>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</si>
  <si>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</si>
  <si>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</si>
  <si>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</si>
  <si>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</si>
  <si>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</si>
  <si>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</si>
  <si>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</si>
  <si>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</si>
  <si>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</si>
  <si>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</si>
  <si>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</si>
  <si>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</si>
  <si>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</si>
  <si>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</si>
  <si>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</si>
  <si>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</si>
  <si>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</si>
  <si>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</si>
  <si>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</si>
  <si>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</si>
  <si>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</si>
  <si>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</si>
  <si>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</si>
  <si>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</si>
  <si>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</si>
  <si>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</si>
  <si>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</si>
  <si>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</si>
  <si>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</si>
  <si>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</si>
  <si>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</si>
  <si>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</si>
  <si>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</si>
  <si>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</si>
  <si>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</si>
  <si>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</si>
  <si>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</si>
  <si>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</si>
  <si>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</si>
  <si>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</si>
  <si>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</si>
  <si>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</si>
  <si>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</si>
  <si>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</si>
  <si>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</si>
  <si>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</si>
  <si>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</si>
  <si>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</si>
  <si>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</si>
  <si>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</si>
  <si>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</si>
  <si>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</si>
  <si>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</si>
  <si>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</si>
  <si>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</si>
  <si>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</si>
  <si>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</si>
  <si>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</si>
  <si>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</si>
  <si>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</si>
  <si>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</si>
  <si>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</si>
  <si>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</si>
  <si>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</si>
  <si>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</si>
  <si>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</si>
  <si>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</si>
  <si>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</si>
  <si>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</si>
  <si>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</si>
  <si>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</si>
  <si>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</si>
  <si>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</si>
  <si>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</si>
  <si>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</si>
  <si>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</si>
  <si>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</si>
  <si>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</si>
  <si>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</si>
  <si>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</si>
  <si>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</si>
  <si>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</si>
  <si>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</si>
  <si>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</si>
  <si>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</si>
  <si>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</si>
  <si>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</si>
  <si>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</si>
  <si>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</si>
  <si>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</si>
  <si>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</si>
  <si>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</si>
  <si>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</si>
  <si>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</si>
  <si>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</si>
  <si>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</si>
  <si>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</si>
  <si>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</si>
  <si>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</si>
  <si>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</si>
  <si>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</si>
  <si>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</si>
  <si>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</si>
  <si>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</si>
  <si>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</si>
  <si>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</si>
  <si>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</si>
  <si>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</si>
  <si>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</si>
  <si>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</si>
  <si>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</si>
  <si>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</si>
  <si>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</si>
  <si>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</si>
  <si>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</si>
  <si>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</si>
  <si>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</si>
  <si>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</si>
  <si>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</si>
  <si>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</si>
  <si>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</si>
  <si>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</si>
  <si>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</si>
  <si>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</si>
  <si>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</si>
  <si>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</si>
  <si>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</si>
  <si>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</si>
  <si>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</si>
  <si>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</si>
  <si>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</si>
  <si>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</si>
  <si>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</si>
  <si>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</si>
  <si>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</si>
  <si>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</si>
  <si>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</si>
  <si>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</si>
  <si>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</si>
  <si>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</si>
  <si>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</si>
  <si>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</si>
  <si>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</si>
  <si>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</si>
  <si>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</si>
  <si>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</si>
  <si>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</si>
  <si>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</si>
  <si>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</si>
  <si>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</si>
  <si>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</si>
  <si>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</si>
  <si>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</si>
  <si>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</si>
  <si>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</si>
  <si>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</si>
  <si>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</si>
  <si>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</si>
  <si>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</si>
  <si>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</si>
  <si>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</si>
  <si>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</si>
  <si>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</si>
  <si>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</si>
  <si>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</si>
  <si>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</si>
  <si>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</si>
  <si>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</si>
  <si>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</si>
  <si>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</si>
  <si>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</si>
  <si>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</si>
  <si>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</si>
  <si>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</si>
  <si>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</si>
  <si>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</si>
  <si>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</si>
  <si>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</si>
  <si>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</si>
  <si>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</si>
  <si>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</si>
  <si>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</si>
  <si>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</si>
  <si>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</si>
  <si>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</si>
  <si>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</si>
  <si>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</si>
  <si>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</si>
  <si>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</si>
  <si>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</si>
  <si>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</si>
  <si>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</si>
  <si>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</si>
  <si>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</si>
  <si>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</si>
  <si>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</si>
  <si>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</si>
  <si>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</si>
  <si>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</si>
  <si>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</si>
  <si>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</si>
  <si>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</si>
  <si>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</si>
  <si>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</si>
  <si>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</si>
  <si>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</si>
  <si>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</si>
  <si>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</si>
  <si>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</si>
  <si>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</si>
  <si>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</si>
  <si>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</si>
  <si>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</si>
  <si>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</si>
  <si>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</si>
  <si>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</si>
  <si>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</si>
  <si>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</si>
  <si>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</si>
  <si>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</si>
  <si>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</si>
  <si>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</si>
  <si>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</si>
  <si>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</si>
  <si>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</si>
  <si>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</si>
  <si>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</si>
  <si>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</si>
  <si>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</si>
  <si>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</si>
  <si>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</si>
  <si>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</si>
  <si>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</si>
  <si>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</si>
  <si>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</si>
  <si>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</si>
  <si>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</si>
  <si>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</si>
  <si>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</si>
  <si>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</si>
  <si>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</si>
  <si>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</si>
  <si>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</si>
  <si>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</si>
  <si>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</si>
  <si>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</si>
  <si>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</si>
  <si>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</si>
  <si>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</si>
  <si>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</si>
  <si>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</si>
  <si>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</si>
  <si>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</si>
  <si>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</si>
  <si>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</si>
  <si>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</si>
  <si>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</si>
  <si>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</si>
  <si>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</si>
  <si>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</si>
  <si>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</si>
  <si>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</si>
  <si>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</si>
  <si>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</si>
  <si>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</si>
  <si>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</si>
  <si>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</si>
  <si>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</si>
  <si>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</si>
  <si>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</si>
  <si>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</si>
  <si>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</si>
  <si>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</si>
  <si>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</si>
  <si>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</si>
  <si>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</si>
  <si>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</si>
  <si>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</si>
  <si>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</si>
  <si>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</si>
  <si>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</si>
  <si>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</si>
  <si>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</si>
  <si>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</si>
  <si>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</si>
  <si>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</si>
  <si>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</si>
  <si>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</si>
  <si>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</si>
  <si>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</si>
  <si>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</si>
  <si>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</si>
  <si>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</si>
  <si>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</si>
  <si>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</si>
  <si>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</si>
  <si>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</si>
  <si>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</si>
  <si>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</si>
  <si>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</si>
  <si>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</si>
  <si>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</si>
  <si>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</si>
  <si>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</si>
  <si>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</si>
  <si>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</si>
  <si>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</si>
  <si>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</si>
  <si>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</si>
  <si>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</si>
  <si>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</si>
  <si>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</si>
  <si>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</si>
  <si>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</si>
  <si>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</si>
  <si>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</si>
  <si>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</si>
  <si>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</si>
  <si>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</si>
  <si>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</si>
  <si>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</si>
  <si>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</si>
  <si>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</si>
  <si>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</si>
  <si>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</si>
  <si>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</si>
  <si>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</si>
  <si>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</si>
  <si>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</si>
  <si>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</si>
  <si>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</si>
  <si>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</si>
  <si>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</si>
  <si>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</si>
  <si>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</si>
  <si>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</si>
  <si>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</si>
  <si>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</si>
  <si>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</si>
  <si>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</si>
  <si>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</si>
  <si>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</si>
  <si>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</si>
  <si>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</si>
  <si>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</si>
  <si>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</si>
  <si>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</si>
  <si>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</si>
  <si>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</si>
  <si>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</si>
  <si>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</si>
  <si>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</si>
  <si>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</si>
  <si>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</si>
  <si>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</si>
  <si>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</si>
  <si>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</si>
  <si>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</si>
  <si>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</si>
  <si>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</si>
  <si>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</si>
  <si>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</si>
  <si>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</si>
  <si>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</si>
  <si>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</si>
  <si>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</si>
  <si>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</si>
  <si>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</si>
  <si>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</si>
  <si>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</si>
  <si>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</si>
  <si>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</si>
  <si>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</si>
  <si>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</si>
  <si>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</si>
  <si>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</si>
  <si>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</si>
  <si>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</si>
  <si>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</si>
  <si>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</si>
  <si>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</si>
  <si>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</si>
  <si>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</si>
  <si>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</si>
  <si>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</si>
  <si>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</si>
  <si>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</si>
  <si>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</si>
  <si>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</si>
  <si>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</si>
  <si>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</si>
  <si>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</si>
  <si>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</si>
  <si>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</si>
  <si>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</si>
  <si>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</si>
  <si>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</si>
  <si>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</si>
  <si>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</si>
  <si>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</si>
  <si>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</si>
  <si>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</si>
  <si>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</si>
  <si>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</si>
  <si>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</si>
  <si>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</si>
  <si>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</si>
  <si>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</si>
  <si>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</si>
  <si>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</si>
  <si>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</si>
  <si>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</si>
  <si>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</si>
  <si>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</si>
  <si>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</si>
  <si>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</si>
  <si>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</si>
  <si>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</si>
  <si>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</si>
  <si>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</si>
  <si>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</si>
  <si>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</si>
  <si>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</si>
  <si>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</si>
  <si>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</si>
  <si>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</si>
  <si>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</si>
  <si>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</si>
  <si>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</si>
  <si>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</si>
  <si>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</si>
  <si>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</si>
  <si>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</si>
  <si>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</si>
  <si>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</si>
  <si>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</si>
  <si>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</si>
  <si>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</si>
  <si>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</si>
  <si>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</si>
  <si>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</si>
  <si>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</si>
  <si>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</si>
  <si>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</si>
  <si>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</si>
  <si>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</si>
  <si>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</si>
  <si>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</si>
  <si>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</si>
  <si>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</si>
  <si>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</si>
  <si>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</si>
  <si>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</si>
  <si>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</si>
  <si>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</si>
  <si>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</si>
  <si>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</si>
  <si>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</si>
  <si>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</si>
  <si>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</si>
  <si>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</si>
  <si>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</si>
  <si>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</si>
  <si>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</si>
  <si>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</si>
  <si>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</si>
  <si>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</si>
  <si>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</si>
  <si>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</si>
  <si>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</si>
  <si>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</si>
  <si>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</si>
  <si>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</si>
  <si>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</si>
  <si>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</si>
  <si>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</si>
  <si>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</si>
  <si>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</si>
  <si>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</si>
  <si>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</si>
  <si>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</si>
  <si>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</si>
  <si>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</si>
  <si>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</si>
  <si>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</si>
  <si>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</si>
  <si>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</si>
  <si>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</si>
  <si>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</si>
  <si>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</si>
  <si>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</si>
  <si>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</si>
  <si>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</si>
  <si>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</si>
  <si>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</si>
  <si>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</si>
  <si>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</si>
  <si>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</si>
  <si>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</si>
  <si>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</si>
  <si>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</si>
  <si>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</si>
  <si>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</si>
  <si>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</si>
  <si>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</si>
  <si>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</si>
  <si>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</si>
  <si>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</si>
  <si>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</si>
  <si>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</si>
  <si>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</si>
  <si>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</si>
  <si>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</si>
  <si>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</si>
  <si>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</si>
  <si>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</si>
  <si>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</si>
  <si>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</si>
  <si>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</si>
  <si>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</si>
  <si>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</si>
  <si>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</si>
  <si>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</si>
  <si>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</si>
  <si>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</si>
  <si>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</si>
  <si>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</si>
  <si>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</si>
  <si>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</si>
  <si>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</si>
  <si>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</si>
  <si>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</si>
  <si>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</si>
  <si>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</si>
  <si>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</si>
  <si>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</si>
  <si>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</si>
  <si>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</si>
  <si>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</si>
  <si>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</si>
  <si>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</si>
  <si>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</si>
  <si>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</si>
  <si>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</si>
  <si>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</si>
  <si>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</si>
  <si>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</si>
  <si>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</si>
  <si>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</si>
  <si>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</si>
  <si>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</si>
  <si>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</si>
  <si>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</si>
  <si>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</si>
  <si>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</si>
  <si>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</si>
  <si>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</si>
  <si>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</si>
  <si>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</si>
  <si>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</si>
  <si>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</si>
  <si>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</si>
  <si>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</si>
  <si>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</si>
  <si>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</si>
  <si>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</si>
  <si>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</si>
  <si>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</si>
  <si>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</si>
  <si>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</si>
  <si>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</si>
  <si>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</si>
  <si>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</si>
  <si>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</si>
  <si>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</si>
  <si>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</si>
  <si>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</si>
  <si>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</si>
  <si>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</si>
  <si>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</si>
  <si>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</si>
  <si>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</si>
  <si>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</si>
  <si>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</si>
  <si>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</si>
  <si>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</si>
  <si>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</si>
  <si>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</si>
  <si>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</si>
  <si>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</si>
  <si>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</si>
  <si>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</si>
  <si>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</si>
  <si>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</si>
  <si>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</si>
  <si>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</si>
  <si>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</si>
  <si>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</si>
  <si>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</si>
  <si>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</si>
  <si>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</si>
  <si>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</si>
  <si>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</si>
  <si>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</si>
  <si>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</si>
  <si>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</si>
  <si>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</si>
  <si>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</si>
  <si>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</si>
  <si>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</si>
  <si>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</si>
  <si>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</si>
  <si>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</si>
  <si>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</si>
  <si>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</si>
  <si>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</si>
  <si>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</si>
  <si>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</si>
  <si>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</si>
  <si>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</si>
  <si>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</si>
  <si>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</si>
  <si>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</si>
  <si>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</si>
  <si>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</si>
  <si>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</si>
  <si>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</si>
  <si>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</si>
  <si>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</si>
  <si>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</si>
  <si>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</si>
  <si>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</si>
  <si>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</si>
  <si>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</si>
  <si>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</si>
  <si>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</si>
  <si>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</si>
  <si>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</si>
  <si>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</si>
  <si>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</si>
  <si>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</si>
  <si>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</si>
  <si>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</si>
  <si>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</si>
  <si>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</si>
  <si>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</si>
  <si>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</si>
  <si>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</si>
  <si>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</si>
  <si>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</si>
  <si>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</si>
  <si>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</si>
  <si>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</si>
  <si>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</si>
  <si>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</si>
  <si>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</si>
  <si>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</si>
  <si>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</si>
  <si>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</si>
  <si>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</si>
  <si>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</si>
  <si>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</si>
  <si>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</si>
  <si>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</si>
  <si>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</si>
  <si>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</si>
  <si>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</si>
  <si>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</si>
  <si>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</si>
  <si>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</si>
  <si>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</si>
  <si>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</si>
  <si>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</si>
  <si>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</si>
  <si>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</si>
  <si>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</si>
  <si>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</si>
  <si>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</si>
  <si>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</si>
  <si>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</si>
  <si>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</si>
  <si>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</si>
  <si>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</si>
  <si>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</si>
  <si>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</si>
  <si>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</si>
  <si>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</si>
  <si>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</si>
  <si>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</si>
  <si>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</si>
  <si>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</si>
  <si>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</si>
  <si>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</si>
  <si>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</si>
  <si>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</si>
  <si>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</si>
  <si>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</si>
  <si>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</si>
  <si>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</si>
  <si>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</si>
  <si>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</si>
  <si>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</si>
  <si>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</si>
  <si>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</si>
  <si>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</si>
  <si>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</si>
  <si>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</si>
  <si>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</si>
  <si>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</si>
  <si>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</si>
  <si>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</si>
  <si>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</si>
  <si>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</si>
  <si>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</si>
  <si>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</si>
  <si>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</si>
  <si>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</si>
  <si>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</si>
  <si>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</si>
  <si>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</si>
  <si>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</si>
  <si>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</si>
  <si>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</si>
  <si>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</si>
  <si>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</si>
  <si>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</si>
  <si>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</si>
  <si>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</si>
  <si>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</si>
  <si>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</si>
  <si>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</si>
  <si>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</si>
  <si>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</si>
  <si>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</si>
  <si>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</si>
  <si>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</si>
  <si>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</si>
  <si>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</si>
  <si>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</si>
  <si>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</si>
  <si>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</si>
  <si>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</si>
  <si>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</si>
  <si>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</si>
  <si>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</si>
  <si>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</si>
  <si>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</si>
  <si>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</si>
  <si>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</si>
  <si>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</si>
  <si>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</si>
  <si>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</si>
  <si>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</si>
  <si>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</si>
  <si>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</si>
  <si>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</si>
  <si>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</si>
  <si>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</si>
  <si>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</si>
  <si>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</si>
  <si>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</si>
  <si>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</si>
  <si>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</si>
  <si>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</si>
  <si>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</si>
  <si>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</si>
  <si>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</si>
  <si>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</si>
  <si>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</si>
  <si>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</si>
  <si>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</si>
  <si>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</si>
  <si>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</si>
  <si>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</si>
  <si>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</si>
  <si>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</si>
  <si>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</si>
  <si>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</si>
  <si>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</si>
  <si>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</si>
  <si>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</si>
  <si>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</si>
  <si>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</si>
  <si>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</si>
  <si>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</si>
  <si>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</si>
  <si>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</si>
  <si>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</si>
  <si>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</si>
  <si>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</si>
  <si>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</si>
  <si>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</si>
  <si>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</si>
  <si>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</si>
  <si>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</si>
  <si>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</si>
  <si>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</si>
  <si>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</si>
  <si>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</si>
  <si>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</si>
  <si>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</si>
  <si>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</si>
  <si>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</si>
  <si>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</si>
  <si>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</si>
  <si>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</si>
  <si>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</si>
  <si>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</si>
  <si>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</si>
  <si>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</si>
  <si>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</si>
  <si>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</si>
  <si>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</si>
  <si>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</si>
  <si>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</si>
  <si>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</si>
  <si>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</si>
  <si>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</si>
  <si>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</si>
  <si>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</si>
  <si>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</si>
  <si>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</si>
  <si>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</si>
  <si>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</si>
  <si>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</si>
  <si>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</si>
  <si>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</si>
  <si>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</si>
  <si>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</si>
  <si>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</si>
  <si>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</si>
  <si>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</si>
  <si>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</si>
  <si>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</si>
  <si>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</si>
  <si>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</si>
  <si>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</si>
  <si>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</si>
  <si>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</si>
  <si>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</si>
  <si>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</si>
  <si>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</si>
  <si>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</si>
  <si>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</si>
  <si>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</si>
  <si>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</si>
  <si>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</si>
  <si>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</si>
  <si>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</si>
  <si>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</si>
  <si>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</si>
  <si>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</si>
  <si>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</si>
  <si>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</si>
  <si>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</si>
  <si>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</si>
  <si>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</si>
  <si>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</si>
  <si>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</si>
  <si>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</si>
  <si>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</si>
  <si>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</si>
  <si>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</si>
  <si>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</si>
  <si>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</si>
  <si>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</si>
  <si>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</si>
  <si>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</si>
  <si>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</si>
  <si>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</si>
  <si>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</si>
  <si>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</si>
  <si>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</si>
  <si>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</si>
  <si>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</si>
  <si>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</si>
  <si>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</si>
  <si>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</si>
  <si>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</si>
  <si>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</si>
  <si>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</si>
  <si>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</si>
  <si>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</si>
  <si>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</si>
  <si>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</si>
  <si>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</si>
  <si>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</si>
  <si>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</si>
  <si>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</si>
  <si>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</si>
  <si>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</si>
  <si>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</si>
  <si>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</si>
  <si>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</si>
  <si>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</si>
  <si>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</si>
  <si>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</si>
  <si>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</si>
  <si>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</si>
  <si>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</si>
  <si>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</si>
  <si>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</si>
  <si>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</si>
  <si>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</si>
  <si>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</si>
  <si>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</si>
  <si>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</si>
  <si>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</si>
  <si>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</si>
  <si>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</si>
  <si>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</si>
  <si>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</si>
  <si>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</si>
  <si>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</si>
  <si>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</si>
  <si>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</si>
  <si>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</si>
  <si>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</si>
  <si>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</si>
  <si>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</si>
  <si>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</si>
  <si>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</si>
  <si>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</si>
  <si>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</si>
  <si>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</si>
  <si>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</si>
  <si>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</si>
  <si>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</si>
  <si>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</si>
  <si>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</si>
  <si>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</si>
  <si>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</si>
  <si>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</si>
  <si>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</si>
  <si>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</si>
  <si>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</si>
  <si>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</si>
  <si>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</si>
  <si>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</si>
  <si>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</si>
  <si>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</si>
  <si>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</si>
  <si>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</si>
  <si>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</si>
  <si>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</si>
  <si>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</si>
  <si>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</si>
  <si>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</si>
  <si>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</si>
  <si>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</si>
  <si>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</si>
  <si>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</si>
  <si>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</si>
  <si>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</si>
  <si>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</si>
  <si>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</si>
  <si>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</si>
  <si>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</si>
  <si>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</si>
  <si>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</si>
  <si>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</si>
  <si>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</si>
  <si>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</si>
  <si>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</si>
  <si>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</si>
  <si>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</si>
  <si>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</si>
  <si>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</si>
  <si>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</si>
  <si>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</si>
  <si>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</si>
  <si>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</si>
  <si>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</si>
  <si>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</si>
  <si>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</si>
  <si>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</si>
  <si>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</si>
  <si>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</si>
  <si>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</si>
  <si>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</si>
  <si>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</si>
  <si>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</si>
  <si>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</si>
  <si>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</si>
  <si>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</si>
  <si>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</si>
  <si>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</si>
  <si>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</si>
  <si>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</si>
  <si>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</si>
  <si>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</si>
  <si>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</si>
  <si>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</si>
  <si>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</si>
  <si>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</si>
  <si>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</si>
  <si>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</si>
  <si>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</si>
  <si>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</si>
  <si>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</si>
  <si>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</si>
  <si>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</si>
  <si>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</si>
  <si>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</si>
  <si>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</si>
  <si>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</si>
  <si>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</si>
  <si>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</si>
  <si>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</si>
  <si>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</si>
  <si>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</si>
  <si>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</si>
  <si>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</si>
  <si>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</si>
  <si>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</si>
  <si>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</si>
  <si>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</si>
  <si>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</si>
  <si>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</si>
  <si>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</si>
  <si>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</si>
  <si>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</si>
  <si>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</si>
  <si>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</si>
  <si>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</si>
  <si>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</si>
  <si>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</si>
  <si>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</si>
  <si>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</si>
  <si>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</si>
  <si>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</si>
  <si>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</si>
  <si>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</si>
  <si>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</si>
  <si>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</si>
  <si>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</si>
  <si>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</si>
  <si>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</si>
  <si>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</si>
  <si>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</si>
  <si>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</si>
  <si>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</si>
  <si>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</si>
  <si>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</si>
  <si>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</si>
  <si>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</si>
  <si>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</si>
  <si>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</si>
  <si>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</si>
  <si>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</si>
  <si>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</si>
  <si>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</si>
  <si>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</si>
  <si>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</si>
  <si>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</si>
  <si>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</si>
  <si>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</si>
  <si>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</si>
  <si>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</si>
  <si>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</si>
  <si>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</si>
  <si>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</si>
  <si>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</si>
  <si>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</si>
  <si>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</si>
  <si>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</si>
  <si>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</si>
  <si>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</si>
  <si>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</si>
  <si>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</si>
  <si>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</si>
  <si>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</si>
  <si>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</si>
  <si>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</si>
  <si>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</si>
  <si>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</si>
  <si>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</si>
  <si>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</si>
  <si>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</si>
  <si>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</si>
  <si>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</si>
  <si>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</si>
  <si>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</si>
  <si>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</si>
  <si>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</si>
  <si>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</si>
  <si>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</si>
  <si>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</si>
  <si>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</si>
  <si>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</si>
  <si>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</si>
  <si>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</si>
  <si>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</si>
  <si>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</si>
  <si>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</si>
  <si>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</si>
  <si>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</si>
  <si>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</si>
  <si>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</si>
  <si>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</si>
  <si>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</si>
  <si>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</si>
  <si>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</si>
  <si>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</si>
  <si>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</si>
  <si>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</si>
  <si>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</si>
  <si>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</si>
  <si>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</si>
  <si>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</si>
  <si>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</si>
  <si>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</si>
  <si>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</si>
  <si>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</si>
  <si>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</si>
  <si>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</si>
  <si>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</si>
  <si>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</si>
  <si>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</si>
  <si>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</si>
  <si>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</si>
  <si>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</si>
  <si>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</si>
  <si>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</si>
  <si>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</si>
  <si>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</si>
  <si>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</si>
  <si>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</si>
  <si>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</si>
  <si>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</si>
  <si>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</si>
  <si>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</si>
  <si>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</si>
  <si>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</si>
  <si>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</si>
  <si>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</si>
  <si>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</si>
  <si>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</si>
  <si>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</si>
  <si>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</si>
  <si>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</si>
  <si>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</si>
  <si>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</si>
  <si>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</si>
  <si>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</si>
  <si>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</si>
  <si>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</si>
  <si>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</si>
  <si>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</si>
  <si>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</si>
  <si>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</si>
  <si>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</si>
  <si>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</si>
  <si>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</si>
  <si>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</si>
  <si>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</si>
  <si>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</si>
  <si>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</si>
  <si>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</si>
  <si>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</si>
  <si>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</si>
  <si>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</si>
  <si>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</si>
  <si>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</si>
  <si>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</si>
  <si>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</si>
  <si>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</si>
  <si>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</si>
  <si>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</si>
  <si>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</si>
  <si>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</si>
  <si>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</si>
  <si>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</si>
  <si>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</si>
  <si>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</si>
  <si>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</si>
  <si>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</si>
  <si>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</si>
  <si>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</si>
  <si>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</si>
  <si>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</si>
  <si>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</si>
  <si>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</si>
  <si>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</si>
  <si>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</si>
  <si>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</si>
  <si>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</si>
  <si>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</si>
  <si>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</si>
  <si>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</si>
  <si>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</si>
  <si>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</si>
  <si>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</si>
  <si>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</si>
  <si>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</si>
  <si>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</si>
  <si>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</si>
  <si>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</si>
  <si>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</si>
  <si>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</si>
  <si>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</si>
  <si>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</si>
  <si>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</si>
  <si>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</si>
  <si>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</si>
  <si>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</si>
  <si>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</si>
  <si>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</si>
  <si>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</si>
  <si>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</si>
  <si>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</si>
  <si>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</si>
  <si>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</si>
  <si>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</si>
  <si>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</si>
  <si>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</si>
  <si>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</si>
  <si>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</si>
  <si>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</si>
  <si>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</si>
  <si>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</si>
  <si>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</si>
  <si>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</si>
  <si>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</si>
  <si>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</si>
  <si>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</si>
  <si>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</si>
  <si>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</si>
  <si>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</si>
  <si>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</si>
  <si>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</si>
  <si>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</si>
  <si>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</si>
  <si>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</si>
  <si>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</si>
  <si>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</si>
  <si>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</si>
  <si>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</si>
  <si>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</si>
  <si>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</si>
  <si>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</si>
  <si>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</si>
  <si>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</si>
  <si>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</si>
  <si>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</si>
  <si>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</si>
  <si>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</si>
  <si>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</si>
  <si>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</si>
  <si>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</si>
  <si>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</si>
  <si>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</si>
  <si>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</si>
  <si>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</si>
  <si>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</si>
  <si>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</si>
  <si>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</si>
  <si>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</si>
  <si>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</si>
  <si>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</si>
  <si>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</si>
  <si>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</si>
  <si>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</si>
  <si>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</si>
  <si>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</si>
  <si>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</si>
  <si>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</si>
  <si>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</si>
  <si>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</si>
  <si>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</si>
  <si>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</si>
  <si>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</si>
  <si>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</si>
  <si>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</si>
  <si>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</si>
  <si>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</si>
  <si>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</si>
  <si>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</si>
  <si>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</si>
  <si>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</si>
  <si>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</si>
  <si>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</si>
  <si>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</si>
  <si>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</si>
  <si>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</si>
  <si>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</si>
  <si>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</si>
  <si>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</si>
  <si>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</si>
  <si>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</si>
  <si>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</si>
  <si>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</si>
  <si>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</si>
  <si>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</si>
  <si>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</si>
  <si>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</si>
  <si>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</si>
  <si>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</si>
  <si>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</si>
  <si>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</si>
  <si>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</si>
  <si>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</si>
  <si>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</si>
  <si>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</si>
  <si>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</si>
  <si>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</si>
  <si>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</si>
  <si>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</si>
  <si>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</si>
  <si>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</si>
  <si>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</si>
  <si>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</si>
  <si>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</si>
  <si>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</si>
  <si>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</si>
  <si>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</si>
  <si>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</si>
  <si>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</si>
  <si>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</si>
  <si>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</si>
  <si>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</si>
  <si>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</si>
  <si>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</si>
  <si>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</si>
  <si>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</si>
  <si>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</si>
  <si>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</si>
  <si>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</si>
  <si>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</si>
  <si>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</si>
  <si>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</si>
  <si>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</si>
  <si>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</si>
  <si>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</si>
  <si>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</si>
  <si>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</si>
  <si>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</si>
  <si>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</si>
  <si>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</si>
  <si>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</si>
  <si>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</si>
  <si>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</si>
  <si>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</si>
  <si>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</si>
  <si>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</si>
  <si>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</si>
  <si>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</si>
  <si>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</si>
  <si>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</si>
  <si>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</si>
  <si>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</si>
  <si>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</si>
  <si>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</si>
  <si>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</si>
  <si>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</si>
  <si>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</si>
  <si>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</si>
  <si>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</si>
  <si>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</si>
  <si>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</si>
  <si>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</si>
  <si>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</si>
  <si>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</si>
  <si>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</si>
  <si>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</si>
  <si>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</si>
  <si>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</si>
  <si>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</si>
  <si>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</si>
  <si>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</si>
  <si>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</si>
  <si>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</si>
  <si>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</si>
  <si>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</si>
  <si>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</si>
  <si>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</si>
  <si>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</si>
  <si>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</si>
  <si>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</si>
  <si>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</si>
  <si>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</si>
  <si>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</si>
  <si>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</si>
  <si>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</si>
  <si>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</si>
  <si>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</si>
  <si>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</si>
  <si>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</si>
  <si>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</si>
  <si>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</si>
  <si>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</si>
  <si>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</si>
  <si>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</si>
  <si>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</si>
  <si>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</si>
  <si>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</si>
  <si>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</si>
  <si>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</si>
  <si>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</si>
  <si>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</si>
  <si>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</si>
  <si>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</si>
  <si>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</si>
  <si>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</si>
  <si>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</si>
  <si>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</si>
  <si>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</si>
  <si>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</si>
  <si>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</si>
  <si>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</si>
  <si>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</si>
  <si>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</si>
  <si>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</si>
  <si>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</si>
  <si>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</si>
  <si>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</si>
  <si>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</si>
  <si>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</si>
  <si>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</si>
  <si>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</si>
  <si>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</si>
  <si>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</si>
  <si>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</si>
  <si>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</si>
  <si>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</si>
  <si>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</si>
  <si>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</si>
  <si>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</si>
  <si>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</si>
  <si>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</si>
  <si>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</si>
  <si>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</si>
  <si>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</si>
  <si>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</si>
  <si>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</si>
  <si>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</si>
  <si>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</si>
  <si>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</si>
  <si>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</si>
  <si>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</si>
  <si>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</si>
  <si>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</si>
  <si>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</si>
  <si>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</si>
  <si>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</si>
  <si>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</si>
  <si>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</si>
  <si>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</si>
  <si>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</si>
  <si>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</si>
  <si>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</si>
  <si>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</si>
  <si>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</si>
  <si>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</si>
  <si>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</si>
  <si>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</si>
  <si>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</si>
  <si>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</si>
  <si>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</si>
  <si>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</si>
  <si>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</si>
  <si>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</si>
  <si>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</si>
  <si>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</si>
  <si>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</si>
  <si>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</si>
  <si>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</si>
  <si>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</si>
  <si>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</si>
  <si>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</si>
  <si>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</si>
  <si>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</si>
  <si>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</si>
  <si>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</si>
  <si>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</si>
  <si>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</si>
  <si>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</si>
  <si>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</si>
  <si>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</si>
  <si>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</si>
  <si>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</si>
  <si>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</si>
  <si>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</si>
  <si>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</si>
  <si>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</si>
  <si>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</si>
  <si>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</si>
  <si>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</si>
  <si>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</si>
  <si>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</si>
  <si>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</si>
  <si>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</si>
  <si>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</si>
  <si>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</si>
  <si>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</si>
  <si>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</si>
  <si>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</si>
  <si>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</si>
  <si>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</si>
  <si>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</si>
  <si>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</si>
  <si>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</si>
  <si>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</si>
  <si>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</si>
  <si>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</si>
  <si>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</si>
  <si>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</si>
  <si>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</si>
  <si>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</si>
  <si>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</si>
  <si>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</si>
  <si>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</si>
  <si>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</si>
  <si>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</si>
  <si>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</si>
  <si>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</si>
  <si>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</si>
  <si>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</si>
  <si>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</si>
  <si>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</si>
  <si>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</si>
  <si>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</si>
  <si>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</si>
  <si>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</si>
  <si>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</si>
  <si>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</si>
  <si>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</si>
  <si>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</si>
  <si>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</si>
  <si>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</si>
  <si>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</si>
  <si>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</si>
  <si>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</si>
  <si>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</si>
  <si>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</si>
  <si>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</si>
  <si>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</si>
  <si>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</si>
  <si>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</si>
  <si>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</si>
  <si>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</si>
  <si>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</si>
  <si>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</si>
  <si>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</si>
  <si>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</si>
  <si>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</si>
  <si>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</si>
  <si>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</si>
  <si>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</si>
  <si>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</si>
  <si>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</si>
  <si>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</si>
  <si>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</si>
  <si>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</si>
  <si>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</si>
  <si>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</si>
  <si>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</si>
  <si>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</si>
  <si>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</si>
  <si>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</si>
  <si>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</si>
  <si>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</si>
  <si>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</si>
  <si>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</si>
  <si>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</si>
  <si>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</si>
  <si>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</si>
  <si>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</si>
  <si>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</si>
  <si>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</si>
  <si>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</si>
  <si>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</si>
  <si>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</si>
  <si>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</si>
  <si>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</si>
  <si>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</si>
  <si>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</si>
  <si>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</si>
  <si>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</si>
  <si>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</si>
  <si>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</si>
  <si>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</si>
  <si>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</si>
  <si>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</si>
  <si>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</si>
  <si>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</si>
  <si>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</si>
  <si>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</si>
  <si>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</si>
  <si>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</si>
  <si>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</si>
  <si>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</si>
  <si>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</si>
  <si>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</si>
  <si>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</si>
  <si>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</si>
  <si>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</si>
  <si>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</si>
  <si>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</si>
  <si>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</si>
  <si>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</si>
  <si>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</si>
  <si>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</si>
  <si>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</si>
  <si>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</si>
  <si>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</si>
  <si>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</si>
  <si>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</si>
  <si>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</si>
  <si>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</si>
  <si>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</si>
  <si>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</si>
  <si>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</si>
  <si>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</si>
  <si>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</si>
  <si>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</si>
  <si>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</si>
  <si>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</si>
  <si>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</si>
  <si>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</si>
  <si>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</si>
  <si>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</si>
  <si>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</si>
  <si>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</si>
  <si>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</si>
  <si>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</si>
  <si>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</si>
  <si>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</si>
  <si>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</si>
  <si>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</si>
  <si>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</si>
  <si>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</si>
  <si>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</si>
  <si>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</si>
  <si>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</si>
  <si>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</si>
  <si>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</si>
  <si>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</si>
  <si>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</si>
  <si>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</si>
  <si>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</si>
  <si>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</si>
  <si>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</si>
  <si>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</si>
  <si>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</si>
  <si>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</si>
  <si>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</si>
  <si>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</si>
  <si>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</si>
  <si>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</si>
  <si>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</si>
  <si>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</si>
  <si>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</si>
  <si>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</si>
  <si>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</si>
  <si>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</si>
  <si>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</si>
  <si>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</si>
  <si>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</si>
  <si>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</si>
  <si>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</si>
  <si>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</si>
  <si>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</si>
  <si>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</si>
  <si>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</si>
  <si>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</si>
  <si>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</si>
  <si>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</si>
  <si>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</si>
  <si>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</si>
  <si>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</si>
  <si>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</si>
  <si>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</si>
  <si>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</si>
  <si>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</si>
  <si>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</si>
  <si>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</si>
  <si>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</si>
  <si>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</si>
  <si>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</si>
  <si>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</si>
  <si>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</si>
  <si>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</si>
  <si>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</si>
  <si>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</si>
  <si>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</si>
  <si>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</si>
  <si>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</si>
  <si>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</si>
  <si>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</si>
  <si>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</si>
  <si>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</si>
  <si>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</si>
  <si>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</si>
  <si>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</si>
  <si>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</si>
  <si>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</si>
  <si>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</si>
  <si>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</si>
  <si>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</si>
  <si>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</si>
  <si>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</si>
  <si>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</si>
  <si>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</si>
  <si>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</si>
  <si>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</si>
  <si>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</si>
  <si>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</si>
  <si>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</si>
  <si>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</si>
  <si>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</si>
  <si>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</si>
  <si>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</si>
  <si>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</si>
  <si>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</si>
  <si>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</si>
  <si>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</si>
  <si>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</si>
  <si>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</si>
  <si>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</si>
  <si>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</si>
  <si>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</si>
  <si>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</si>
  <si>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</si>
  <si>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</si>
  <si>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</si>
  <si>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</si>
  <si>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</si>
  <si>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</si>
  <si>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</si>
  <si>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</si>
  <si>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</si>
  <si>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</si>
  <si>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</si>
  <si>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</si>
  <si>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</si>
  <si>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</si>
  <si>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</si>
  <si>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</si>
  <si>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</si>
  <si>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</si>
  <si>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</si>
  <si>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</si>
  <si>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</si>
  <si>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</si>
  <si>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</si>
  <si>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</si>
  <si>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</si>
  <si>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</si>
  <si>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</si>
  <si>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</si>
  <si>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</si>
  <si>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</si>
  <si>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</si>
  <si>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</si>
  <si>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</si>
  <si>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</si>
  <si>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</si>
  <si>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</si>
  <si>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</si>
  <si>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</si>
  <si>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</si>
  <si>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</si>
  <si>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</si>
  <si>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</si>
  <si>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</si>
  <si>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</si>
  <si>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</si>
  <si>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</si>
  <si>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</si>
  <si>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</si>
  <si>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</si>
  <si>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</si>
  <si>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</si>
  <si>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</si>
  <si>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</si>
  <si>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</si>
  <si>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</si>
  <si>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</si>
  <si>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</si>
  <si>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</si>
  <si>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</si>
  <si>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</si>
  <si>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</si>
  <si>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</si>
  <si>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</si>
  <si>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</si>
  <si>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</si>
  <si>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</si>
  <si>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</si>
  <si>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</si>
  <si>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</si>
  <si>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</si>
  <si>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</si>
  <si>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</si>
  <si>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</si>
  <si>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</si>
  <si>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</si>
  <si>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</si>
  <si>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</si>
  <si>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</si>
  <si>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</si>
  <si>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</si>
  <si>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</si>
  <si>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</si>
  <si>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</si>
  <si>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</si>
  <si>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</si>
  <si>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</si>
  <si>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</si>
  <si>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</si>
  <si>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</si>
  <si>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</si>
  <si>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</si>
  <si>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</si>
  <si>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</si>
  <si>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</si>
  <si>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</si>
  <si>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</si>
  <si>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</si>
  <si>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</si>
  <si>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</si>
  <si>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</si>
  <si>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</si>
  <si>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</si>
  <si>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</si>
  <si>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</si>
  <si>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</si>
  <si>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</si>
  <si>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</si>
  <si>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</si>
  <si>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</si>
  <si>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</si>
  <si>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</si>
  <si>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</si>
  <si>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</si>
  <si>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</si>
  <si>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</si>
  <si>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</si>
  <si>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</si>
  <si>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</si>
  <si>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</si>
  <si>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</si>
  <si>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</si>
  <si>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</si>
  <si>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</si>
  <si>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</si>
  <si>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</si>
  <si>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</si>
  <si>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</si>
  <si>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</si>
  <si>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</si>
  <si>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</si>
  <si>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</si>
  <si>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</si>
  <si>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</si>
  <si>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</si>
  <si>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</si>
  <si>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</si>
  <si>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</si>
  <si>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</si>
  <si>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</si>
  <si>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</si>
  <si>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</si>
  <si>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</si>
  <si>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</si>
  <si>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</si>
  <si>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</si>
  <si>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</si>
  <si>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</si>
  <si>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</si>
  <si>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</si>
  <si>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</si>
  <si>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</si>
  <si>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</si>
  <si>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</si>
  <si>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</si>
  <si>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</si>
  <si>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</si>
  <si>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</si>
  <si>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</si>
  <si>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</si>
  <si>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</si>
  <si>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</si>
  <si>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</si>
  <si>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</si>
  <si>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</si>
  <si>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</si>
  <si>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</si>
  <si>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</si>
  <si>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</si>
  <si>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</si>
  <si>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</si>
  <si>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</si>
  <si>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</si>
  <si>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</si>
  <si>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</si>
  <si>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</si>
  <si>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</si>
  <si>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</si>
  <si>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</si>
  <si>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</si>
  <si>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</si>
  <si>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</si>
  <si>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</si>
  <si>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</si>
  <si>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</si>
  <si>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</si>
  <si>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</si>
  <si>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</si>
  <si>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</si>
  <si>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</si>
  <si>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</si>
  <si>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</si>
  <si>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</si>
  <si>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</si>
  <si>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</si>
  <si>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</si>
  <si>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</si>
  <si>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</si>
  <si>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</si>
  <si>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</si>
  <si>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</si>
  <si>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</si>
  <si>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</si>
  <si>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</si>
  <si>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</si>
  <si>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</si>
  <si>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</si>
  <si>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</si>
  <si>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</si>
  <si>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</si>
  <si>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</si>
  <si>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</si>
  <si>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</si>
  <si>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</si>
  <si>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</si>
  <si>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</si>
  <si>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</si>
  <si>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</si>
  <si>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</si>
  <si>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</si>
  <si>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</si>
  <si>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</si>
  <si>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</si>
  <si>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</si>
  <si>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</si>
  <si>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</si>
  <si>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</si>
  <si>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</si>
  <si>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</si>
  <si>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</si>
  <si>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</si>
  <si>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</si>
  <si>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</si>
  <si>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</si>
  <si>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</si>
  <si>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</si>
  <si>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</si>
  <si>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</si>
  <si>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</si>
  <si>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</si>
  <si>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</si>
  <si>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</si>
  <si>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</si>
  <si>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</si>
  <si>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</si>
  <si>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</si>
  <si>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</si>
  <si>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</si>
  <si>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</si>
  <si>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</si>
  <si>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</si>
  <si>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</si>
  <si>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</si>
  <si>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</si>
  <si>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</si>
  <si>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</si>
  <si>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</si>
  <si>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</si>
  <si>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</si>
  <si>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</si>
  <si>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</si>
  <si>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</si>
  <si>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</si>
  <si>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</si>
  <si>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</si>
  <si>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</si>
  <si>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</si>
  <si>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</si>
  <si>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</si>
  <si>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</si>
  <si>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</si>
  <si>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</si>
  <si>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</si>
  <si>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</si>
  <si>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</si>
  <si>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</si>
  <si>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</si>
  <si>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</si>
  <si>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</si>
  <si>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</si>
  <si>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</si>
  <si>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</si>
  <si>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</si>
  <si>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</si>
  <si>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</si>
  <si>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</si>
  <si>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</si>
  <si>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</si>
  <si>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</si>
  <si>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</si>
  <si>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</si>
  <si>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</si>
  <si>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</si>
  <si>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</si>
  <si>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</si>
  <si>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</si>
  <si>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</si>
  <si>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</si>
  <si>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</si>
  <si>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</si>
  <si>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</si>
  <si>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</si>
  <si>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</si>
  <si>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</si>
  <si>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</si>
  <si>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</si>
  <si>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</si>
  <si>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</si>
  <si>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</si>
  <si>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</si>
  <si>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</si>
  <si>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</si>
  <si>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</si>
  <si>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</si>
  <si>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</si>
  <si>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</si>
  <si>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</si>
  <si>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</si>
  <si>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</si>
  <si>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</si>
  <si>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</si>
  <si>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</si>
  <si>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</si>
  <si>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</si>
  <si>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</si>
  <si>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</si>
  <si>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</si>
  <si>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</si>
  <si>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</si>
  <si>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</si>
  <si>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</si>
  <si>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</si>
  <si>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</si>
  <si>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</si>
  <si>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</si>
  <si>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</si>
  <si>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</si>
  <si>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</si>
  <si>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</si>
  <si>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</si>
  <si>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</si>
  <si>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</si>
  <si>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</si>
  <si>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</si>
  <si>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</si>
  <si>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</si>
  <si>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</si>
  <si>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</si>
  <si>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</si>
  <si>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</si>
  <si>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</si>
  <si>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</si>
  <si>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</si>
  <si>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</si>
  <si>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</si>
  <si>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</si>
  <si>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</si>
  <si>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</si>
  <si>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</si>
  <si>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</si>
  <si>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</si>
  <si>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</si>
  <si>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</si>
  <si>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</si>
  <si>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</si>
  <si>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</si>
  <si>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</si>
  <si>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</si>
  <si>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</si>
  <si>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</si>
  <si>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</si>
  <si>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</si>
  <si>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</si>
  <si>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</si>
  <si>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</si>
  <si>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</si>
  <si>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</si>
  <si>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</si>
  <si>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</si>
  <si>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</si>
  <si>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</si>
  <si>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</si>
  <si>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</si>
  <si>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</si>
  <si>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</si>
  <si>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</si>
  <si>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</si>
  <si>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</si>
  <si>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</si>
  <si>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</si>
  <si>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</si>
  <si>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</si>
  <si>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</si>
  <si>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</si>
  <si>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</si>
  <si>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</si>
  <si>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</si>
  <si>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</si>
  <si>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</si>
  <si>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</si>
  <si>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</si>
  <si>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</si>
  <si>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</si>
  <si>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</si>
  <si>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</si>
  <si>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</si>
  <si>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</si>
  <si>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</si>
  <si>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</si>
  <si>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</si>
  <si>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</si>
  <si>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</si>
  <si>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</si>
  <si>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</si>
  <si>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</si>
  <si>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</si>
  <si>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</si>
  <si>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</si>
  <si>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</si>
  <si>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</si>
  <si>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</si>
  <si>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</si>
  <si>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</si>
  <si>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</si>
  <si>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</si>
  <si>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</si>
  <si>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</si>
  <si>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</si>
  <si>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</si>
  <si>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</si>
  <si>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</si>
  <si>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</si>
  <si>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</si>
  <si>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</si>
  <si>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</si>
  <si>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</si>
  <si>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</si>
  <si>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</si>
  <si>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</si>
  <si>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</si>
  <si>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</si>
  <si>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</si>
  <si>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</si>
  <si>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</si>
  <si>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</si>
  <si>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</si>
  <si>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</si>
  <si>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</si>
  <si>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</si>
  <si>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</si>
  <si>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</si>
  <si>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</si>
  <si>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</si>
  <si>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</si>
  <si>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</si>
  <si>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</si>
  <si>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</si>
  <si>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</si>
  <si>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</si>
  <si>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</si>
  <si>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</si>
  <si>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</si>
  <si>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</si>
  <si>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</si>
  <si>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</si>
  <si>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</si>
  <si>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</si>
  <si>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</si>
  <si>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</si>
  <si>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</si>
  <si>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</si>
  <si>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</si>
  <si>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</si>
  <si>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</si>
  <si>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</si>
  <si>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</si>
  <si>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</si>
  <si>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</si>
  <si>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</si>
  <si>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</si>
  <si>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</si>
  <si>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</si>
  <si>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</si>
  <si>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</si>
  <si>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</si>
  <si>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</si>
  <si>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</si>
  <si>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</si>
  <si>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</si>
  <si>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</si>
  <si>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</si>
  <si>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</si>
  <si>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</si>
  <si>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</si>
  <si>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</si>
  <si>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</si>
  <si>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</si>
  <si>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</si>
  <si>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</si>
  <si>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</si>
  <si>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</si>
  <si>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</si>
  <si>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</si>
  <si>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</si>
  <si>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</si>
  <si>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</si>
  <si>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</si>
  <si>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</si>
  <si>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</si>
  <si>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</si>
  <si>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</si>
  <si>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</si>
  <si>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</si>
  <si>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</si>
  <si>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</si>
  <si>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</si>
  <si>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</si>
  <si>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</si>
  <si>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</si>
  <si>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</si>
  <si>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</si>
  <si>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</si>
  <si>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</si>
  <si>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</si>
  <si>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</si>
  <si>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</si>
  <si>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</si>
  <si>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</si>
  <si>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</si>
  <si>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</si>
  <si>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</si>
  <si>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</si>
  <si>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</si>
  <si>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</si>
  <si>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</si>
  <si>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</si>
  <si>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</si>
  <si>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</si>
  <si>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</si>
  <si>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</si>
  <si>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</si>
  <si>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</si>
  <si>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</si>
  <si>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</si>
  <si>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</si>
  <si>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</si>
  <si>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</si>
  <si>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</si>
  <si>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</si>
  <si>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</si>
  <si>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</si>
  <si>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</si>
  <si>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</si>
  <si>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</si>
  <si>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</si>
  <si>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</si>
  <si>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</si>
  <si>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</si>
  <si>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</si>
  <si>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</si>
  <si>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</si>
  <si>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</si>
  <si>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</si>
  <si>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</si>
  <si>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</si>
  <si>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</si>
  <si>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</si>
  <si>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</si>
  <si>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</si>
  <si>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</si>
  <si>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</si>
  <si>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</si>
  <si>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</si>
  <si>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</si>
  <si>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</si>
  <si>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</si>
  <si>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</si>
  <si>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</si>
  <si>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</si>
  <si>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</si>
  <si>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</si>
  <si>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</si>
  <si>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</si>
  <si>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</si>
  <si>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</si>
  <si>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</si>
  <si>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</si>
  <si>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</si>
  <si>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</si>
  <si>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</si>
  <si>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</si>
  <si>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</si>
  <si>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</si>
  <si>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</si>
  <si>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</si>
  <si>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</si>
  <si>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</si>
  <si>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</si>
  <si>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</si>
  <si>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</si>
  <si>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</si>
  <si>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</si>
  <si>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</si>
  <si>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</si>
  <si>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</si>
  <si>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</si>
  <si>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</si>
  <si>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</si>
  <si>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</si>
  <si>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</si>
  <si>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</si>
  <si>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</si>
  <si>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</si>
  <si>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</si>
  <si>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</si>
  <si>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</si>
  <si>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</si>
  <si>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</si>
  <si>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</si>
  <si>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</si>
  <si>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</si>
  <si>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</si>
  <si>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</si>
  <si>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</si>
  <si>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</si>
  <si>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</si>
  <si>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</si>
  <si>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</si>
  <si>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</si>
  <si>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</si>
  <si>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</si>
  <si>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</si>
  <si>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</si>
  <si>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</si>
  <si>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</si>
  <si>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</si>
  <si>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</si>
  <si>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</si>
  <si>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</si>
  <si>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</si>
  <si>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</si>
  <si>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</si>
  <si>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</si>
  <si>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</si>
  <si>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</si>
  <si>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</si>
  <si>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</si>
  <si>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</si>
  <si>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</si>
  <si>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</si>
  <si>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</si>
  <si>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</si>
  <si>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</si>
  <si>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</si>
  <si>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</si>
  <si>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</si>
  <si>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</si>
  <si>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</si>
  <si>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</si>
  <si>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</si>
  <si>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</si>
  <si>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</si>
  <si>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</si>
  <si>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</si>
  <si>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</si>
  <si>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</si>
  <si>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</si>
  <si>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</si>
  <si>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</si>
  <si>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</si>
  <si>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</si>
  <si>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</si>
  <si>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</si>
  <si>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</si>
  <si>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</si>
  <si>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</si>
  <si>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</si>
  <si>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</si>
  <si>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</si>
  <si>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</si>
  <si>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</si>
  <si>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</si>
  <si>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</si>
  <si>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</si>
  <si>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</si>
  <si>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</si>
  <si>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</si>
  <si>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</si>
  <si>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</si>
  <si>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</si>
  <si>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</si>
  <si>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</si>
  <si>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</si>
  <si>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</si>
  <si>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</si>
  <si>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</si>
  <si>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</si>
  <si>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</si>
  <si>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</si>
  <si>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</si>
  <si>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</si>
  <si>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</si>
  <si>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</si>
  <si>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</si>
  <si>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</si>
  <si>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</si>
  <si>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</si>
  <si>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</si>
  <si>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</si>
  <si>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</si>
  <si>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</si>
  <si>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</si>
  <si>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</si>
  <si>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</si>
  <si>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</si>
  <si>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</si>
  <si>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</si>
  <si>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</si>
  <si>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</si>
  <si>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</si>
  <si>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</si>
  <si>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</si>
  <si>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</si>
  <si>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</si>
  <si>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</si>
  <si>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</si>
  <si>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</si>
  <si>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</si>
  <si>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</si>
  <si>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</si>
  <si>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</si>
  <si>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</si>
  <si>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</si>
  <si>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</si>
  <si>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</si>
  <si>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</si>
  <si>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</si>
  <si>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</si>
  <si>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</si>
  <si>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</si>
  <si>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</si>
  <si>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</si>
  <si>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</si>
  <si>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</si>
  <si>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</si>
  <si>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</si>
  <si>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</si>
  <si>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</si>
  <si>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</si>
  <si>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</si>
  <si>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</si>
  <si>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</si>
  <si>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</si>
  <si>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</si>
  <si>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</si>
  <si>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</si>
  <si>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</si>
  <si>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</si>
  <si>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</si>
  <si>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</si>
  <si>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</si>
  <si>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</si>
  <si>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</si>
  <si>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</si>
  <si>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</si>
  <si>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</si>
  <si>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</si>
  <si>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</si>
  <si>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</si>
  <si>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</si>
  <si>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</si>
  <si>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</si>
  <si>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</si>
  <si>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</si>
  <si>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</si>
  <si>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</si>
  <si>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</si>
  <si>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</si>
  <si>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</si>
  <si>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</si>
  <si>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</si>
  <si>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</si>
  <si>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</si>
  <si>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</si>
  <si>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</si>
  <si>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</si>
  <si>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</si>
  <si>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</si>
  <si>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</si>
  <si>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</si>
  <si>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</si>
  <si>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</si>
  <si>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</si>
  <si>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</si>
  <si>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</si>
  <si>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</si>
  <si>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</si>
  <si>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</si>
  <si>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</si>
  <si>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</si>
  <si>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</si>
  <si>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</si>
  <si>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</si>
  <si>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</si>
  <si>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</si>
  <si>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</si>
  <si>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</si>
  <si>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</si>
  <si>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</si>
  <si>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</si>
  <si>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</si>
  <si>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</si>
  <si>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</si>
  <si>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</si>
  <si>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</si>
  <si>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</si>
  <si>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</si>
  <si>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</si>
  <si>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</si>
  <si>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</si>
  <si>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</si>
  <si>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</si>
  <si>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</si>
  <si>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</si>
  <si>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</si>
  <si>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</si>
  <si>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</si>
  <si>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</si>
  <si>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</si>
  <si>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</si>
  <si>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</si>
  <si>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</si>
  <si>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</si>
  <si>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</si>
  <si>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</si>
  <si>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</si>
  <si>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</si>
  <si>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</si>
  <si>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</si>
  <si>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</si>
  <si>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</si>
  <si>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</si>
  <si>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</si>
  <si>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</si>
  <si>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</si>
  <si>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</si>
  <si>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</si>
  <si>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</si>
  <si>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</si>
  <si>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</si>
  <si>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</si>
  <si>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</si>
  <si>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</si>
  <si>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</si>
  <si>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</si>
  <si>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</si>
  <si>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</si>
  <si>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</si>
  <si>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</si>
  <si>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</si>
  <si>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</si>
  <si>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</si>
  <si>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</si>
  <si>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</si>
  <si>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</si>
  <si>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</si>
  <si>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</si>
  <si>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</si>
  <si>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</si>
  <si>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</si>
  <si>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</si>
  <si>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</si>
  <si>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</si>
  <si>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</si>
  <si>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</si>
  <si>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</si>
  <si>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</si>
  <si>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</si>
  <si>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</si>
  <si>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</si>
  <si>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</si>
  <si>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</si>
  <si>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</si>
  <si>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</si>
  <si>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</si>
  <si>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</si>
  <si>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</si>
  <si>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</si>
  <si>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</si>
  <si>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</si>
  <si>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</si>
  <si>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</si>
  <si>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</si>
  <si>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</si>
  <si>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</si>
  <si>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</si>
  <si>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</si>
  <si>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</si>
  <si>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</si>
  <si>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</si>
  <si>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</si>
  <si>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</si>
  <si>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</si>
  <si>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</si>
  <si>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</si>
  <si>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</si>
  <si>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</si>
  <si>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</si>
  <si>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</si>
  <si>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</si>
  <si>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</si>
  <si>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</si>
  <si>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</si>
  <si>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</si>
  <si>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</si>
  <si>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</si>
  <si>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</si>
  <si>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</si>
  <si>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</si>
  <si>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</si>
  <si>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</si>
  <si>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</si>
  <si>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</si>
  <si>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</si>
  <si>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</si>
  <si>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</si>
  <si>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</si>
  <si>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</si>
  <si>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</si>
  <si>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</si>
  <si>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</si>
  <si>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</si>
  <si>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</si>
  <si>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</si>
  <si>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</si>
  <si>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</si>
  <si>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</si>
  <si>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</si>
  <si>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</si>
  <si>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</si>
  <si>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</si>
  <si>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</si>
  <si>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</si>
  <si>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</si>
  <si>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</si>
  <si>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</si>
  <si>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</si>
  <si>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</si>
  <si>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</si>
  <si>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</si>
  <si>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</si>
  <si>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</si>
  <si>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</si>
  <si>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</si>
  <si>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</si>
  <si>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</si>
  <si>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</si>
  <si>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</si>
  <si>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</si>
  <si>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</si>
  <si>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</si>
  <si>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</si>
  <si>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</si>
  <si>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</si>
  <si>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</si>
  <si>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</si>
  <si>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</si>
  <si>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</si>
  <si>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</si>
  <si>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</si>
  <si>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</si>
  <si>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</si>
  <si>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</si>
  <si>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</si>
  <si>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</si>
  <si>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</si>
  <si>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</si>
  <si>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</si>
  <si>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</si>
  <si>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</si>
  <si>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</si>
  <si>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</si>
  <si>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</si>
  <si>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</si>
  <si>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</si>
  <si>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</si>
  <si>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</si>
  <si>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</si>
  <si>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</si>
  <si>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</si>
  <si>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</si>
  <si>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</si>
  <si>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</si>
  <si>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</si>
  <si>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</si>
  <si>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</si>
  <si>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</si>
  <si>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</si>
  <si>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</si>
  <si>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</si>
  <si>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</si>
  <si>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</si>
  <si>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</si>
  <si>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</si>
  <si>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</si>
  <si>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</si>
  <si>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</si>
  <si>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</si>
  <si>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</si>
  <si>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</si>
  <si>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</si>
  <si>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</si>
  <si>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</si>
  <si>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</si>
  <si>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</si>
  <si>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</si>
  <si>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</si>
  <si>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</si>
  <si>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</si>
  <si>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</si>
  <si>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</si>
  <si>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</si>
  <si>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</si>
  <si>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</si>
  <si>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</si>
  <si>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</si>
  <si>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</si>
  <si>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</si>
  <si>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</si>
  <si>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</si>
  <si>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</si>
  <si>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</si>
  <si>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</si>
  <si>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</si>
  <si>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</si>
  <si>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</si>
  <si>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</si>
  <si>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</si>
  <si>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</si>
  <si>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</si>
  <si>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</si>
  <si>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</si>
  <si>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</si>
  <si>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</si>
  <si>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</si>
  <si>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</si>
  <si>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</si>
  <si>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</si>
  <si>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</si>
  <si>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</si>
  <si>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</si>
  <si>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</si>
  <si>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</si>
  <si>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</si>
  <si>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</si>
  <si>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</si>
  <si>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</si>
  <si>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</si>
  <si>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</si>
  <si>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</si>
  <si>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</si>
  <si>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</si>
  <si>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</si>
  <si>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</si>
  <si>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</si>
  <si>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</si>
  <si>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</si>
  <si>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</si>
  <si>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</si>
  <si>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</si>
  <si>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</si>
  <si>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</si>
  <si>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</si>
  <si>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</si>
  <si>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</si>
  <si>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</si>
  <si>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</si>
  <si>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</si>
  <si>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</si>
  <si>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</si>
  <si>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</si>
  <si>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</si>
  <si>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</si>
  <si>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</si>
  <si>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</si>
  <si>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</si>
  <si>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</si>
  <si>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</si>
  <si>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</si>
  <si>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</si>
  <si>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</si>
  <si>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</si>
  <si>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</si>
  <si>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</si>
  <si>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</si>
  <si>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</si>
  <si>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</si>
  <si>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</si>
  <si>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</si>
  <si>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</si>
  <si>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</si>
  <si>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</si>
  <si>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</si>
  <si>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</si>
  <si>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</si>
  <si>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</si>
  <si>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</si>
  <si>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</si>
  <si>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</si>
  <si>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</si>
  <si>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</si>
  <si>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</si>
  <si>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</si>
  <si>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</si>
  <si>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</si>
  <si>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</si>
  <si>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</si>
  <si>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</si>
  <si>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</si>
  <si>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</si>
  <si>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</si>
  <si>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</si>
  <si>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</si>
  <si>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</si>
  <si>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</si>
  <si>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</si>
  <si>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</si>
  <si>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</si>
  <si>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</si>
  <si>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</si>
  <si>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</si>
  <si>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</si>
  <si>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</si>
  <si>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</si>
  <si>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</si>
  <si>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</si>
  <si>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</si>
  <si>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</si>
  <si>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</si>
  <si>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</si>
  <si>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</si>
  <si>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</si>
  <si>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</si>
  <si>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</si>
  <si>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</si>
  <si>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</si>
  <si>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</si>
  <si>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</si>
  <si>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</si>
  <si>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</si>
  <si>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</si>
  <si>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</si>
  <si>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</si>
  <si>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</si>
  <si>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</si>
  <si>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</si>
  <si>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</si>
  <si>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</si>
  <si>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</si>
  <si>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</si>
  <si>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</si>
  <si>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</si>
  <si>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</si>
  <si>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</si>
  <si>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</si>
  <si>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</si>
  <si>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</si>
  <si>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</si>
  <si>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</si>
  <si>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</si>
  <si>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</si>
  <si>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</si>
  <si>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</si>
  <si>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</si>
  <si>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</si>
  <si>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</si>
  <si>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</si>
  <si>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</si>
  <si>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</si>
  <si>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</si>
  <si>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</si>
  <si>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</si>
  <si>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</si>
  <si>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</si>
  <si>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</si>
  <si>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</si>
  <si>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</si>
  <si>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</si>
  <si>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</si>
  <si>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</si>
  <si>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</si>
  <si>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</si>
  <si>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</si>
  <si>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</si>
  <si>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</si>
  <si>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</si>
  <si>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</si>
  <si>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</si>
  <si>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</si>
  <si>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</si>
  <si>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</si>
  <si>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</si>
  <si>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</si>
  <si>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</si>
  <si>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</si>
  <si>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</si>
  <si>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</si>
  <si>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</si>
  <si>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</si>
  <si>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</si>
  <si>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</si>
  <si>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</si>
  <si>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</si>
  <si>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</si>
  <si>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</si>
  <si>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</si>
  <si>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</si>
  <si>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</si>
  <si>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</si>
  <si>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</si>
  <si>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</si>
  <si>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</si>
  <si>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</si>
  <si>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</si>
  <si>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</si>
  <si>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</si>
  <si>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</si>
  <si>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</si>
  <si>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</si>
  <si>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</si>
  <si>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</si>
  <si>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</si>
  <si>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</si>
  <si>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</si>
  <si>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</si>
  <si>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</si>
  <si>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</si>
  <si>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</si>
  <si>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</si>
  <si>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</si>
  <si>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</si>
  <si>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</si>
  <si>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</si>
  <si>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</si>
  <si>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</si>
  <si>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</si>
  <si>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</si>
  <si>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</si>
  <si>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</si>
  <si>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</si>
  <si>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</si>
  <si>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</si>
  <si>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</si>
  <si>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</si>
  <si>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</si>
  <si>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</si>
  <si>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</si>
  <si>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</si>
  <si>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</si>
  <si>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</si>
  <si>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</si>
  <si>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</si>
  <si>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</si>
  <si>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</si>
  <si>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</si>
  <si>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</si>
  <si>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</si>
  <si>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</si>
  <si>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</si>
  <si>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</si>
  <si>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</si>
  <si>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</si>
  <si>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</si>
  <si>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</si>
  <si>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</si>
  <si>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</si>
  <si>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</si>
  <si>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</si>
  <si>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</si>
  <si>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</si>
  <si>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</si>
  <si>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</si>
  <si>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</si>
  <si>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</si>
  <si>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</si>
  <si>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</si>
  <si>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</si>
  <si>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</si>
  <si>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</si>
  <si>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</si>
  <si>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</si>
  <si>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</si>
  <si>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</si>
  <si>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</si>
  <si>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</si>
  <si>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</si>
  <si>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</si>
  <si>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</si>
  <si>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</si>
  <si>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</si>
  <si>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</si>
  <si>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</si>
  <si>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</si>
  <si>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</si>
  <si>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</si>
  <si>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</si>
  <si>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</si>
  <si>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</si>
  <si>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</si>
  <si>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</si>
  <si>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</si>
  <si>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</si>
  <si>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</si>
  <si>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</si>
  <si>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</si>
  <si>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</si>
  <si>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</si>
  <si>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</si>
  <si>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</si>
  <si>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</si>
  <si>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</si>
  <si>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</si>
  <si>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</si>
  <si>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</si>
  <si>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</si>
  <si>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</si>
  <si>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</si>
  <si>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</si>
  <si>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</si>
  <si>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</si>
  <si>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</si>
  <si>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</si>
  <si>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</si>
  <si>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</si>
  <si>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</si>
  <si>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</si>
  <si>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</si>
  <si>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</si>
  <si>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</si>
  <si>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</si>
  <si>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</si>
  <si>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</si>
  <si>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</si>
  <si>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</si>
  <si>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</si>
  <si>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</si>
  <si>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</si>
  <si>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</si>
  <si>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</si>
  <si>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</si>
  <si>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</si>
  <si>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</si>
  <si>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</si>
  <si>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</si>
  <si>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</si>
  <si>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</si>
  <si>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</si>
  <si>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</si>
  <si>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</si>
  <si>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</si>
  <si>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</si>
  <si>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</si>
  <si>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</si>
  <si>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</si>
  <si>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</si>
  <si>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</si>
  <si>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</si>
  <si>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</si>
  <si>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</si>
  <si>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</si>
  <si>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</si>
  <si>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</si>
  <si>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</si>
  <si>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</si>
  <si>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</si>
  <si>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</si>
  <si>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</si>
  <si>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</si>
  <si>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</si>
  <si>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</si>
  <si>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</si>
  <si>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</si>
  <si>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</si>
  <si>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</si>
  <si>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</si>
  <si>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</si>
  <si>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</si>
  <si>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</si>
  <si>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</si>
  <si>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</si>
  <si>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</si>
  <si>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</si>
  <si>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</si>
  <si>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</si>
  <si>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</si>
  <si>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</si>
  <si>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</si>
  <si>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</si>
  <si>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</si>
  <si>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</si>
  <si>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</si>
  <si>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</si>
  <si>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</si>
  <si>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</si>
  <si>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</si>
  <si>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</si>
  <si>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</si>
  <si>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</si>
  <si>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</si>
  <si>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</si>
  <si>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</si>
  <si>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</si>
  <si>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</si>
  <si>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</si>
  <si>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</si>
  <si>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</si>
  <si>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</si>
  <si>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</si>
  <si>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</si>
  <si>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</si>
  <si>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</si>
  <si>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</si>
  <si>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</si>
  <si>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</si>
  <si>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</si>
  <si>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</si>
  <si>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</si>
  <si>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</si>
  <si>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</si>
  <si>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</si>
  <si>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</si>
  <si>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</si>
  <si>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</si>
  <si>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</si>
  <si>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</si>
  <si>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</si>
  <si>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</si>
  <si>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</si>
  <si>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</si>
  <si>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</si>
  <si>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</si>
  <si>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</si>
  <si>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</si>
  <si>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</si>
  <si>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</si>
  <si>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</si>
  <si>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</si>
  <si>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</si>
  <si>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</si>
  <si>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</si>
  <si>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</si>
  <si>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</si>
  <si>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</si>
  <si>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</si>
  <si>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</si>
  <si>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</si>
  <si>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</si>
  <si>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</si>
  <si>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</si>
  <si>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</si>
  <si>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</si>
  <si>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</si>
  <si>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</si>
  <si>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</si>
  <si>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</si>
  <si>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</si>
  <si>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</si>
  <si>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</si>
  <si>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</si>
  <si>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</si>
  <si>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</si>
  <si>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</si>
  <si>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</si>
  <si>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</si>
  <si>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</si>
  <si>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</si>
  <si>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</si>
  <si>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</si>
  <si>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</si>
  <si>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</si>
  <si>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</si>
  <si>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</si>
  <si>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</si>
  <si>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</si>
  <si>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</si>
  <si>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</si>
  <si>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</si>
  <si>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</si>
  <si>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</si>
  <si>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</si>
  <si>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</si>
  <si>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</si>
  <si>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</si>
  <si>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</si>
  <si>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</si>
  <si>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</si>
  <si>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</si>
  <si>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</si>
  <si>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</si>
  <si>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</si>
  <si>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</si>
  <si>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</si>
  <si>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</si>
  <si>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</si>
  <si>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</si>
  <si>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</si>
  <si>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</si>
  <si>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</si>
  <si>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</si>
  <si>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</si>
  <si>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</si>
  <si>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</si>
  <si>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</si>
  <si>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</si>
  <si>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</si>
  <si>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</si>
  <si>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</si>
  <si>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</si>
  <si>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</si>
  <si>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</si>
  <si>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</si>
  <si>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</si>
  <si>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</si>
  <si>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</si>
  <si>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</si>
  <si>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</si>
  <si>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</si>
  <si>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</si>
  <si>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</si>
  <si>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</si>
  <si>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</si>
  <si>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</si>
  <si>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</si>
  <si>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</si>
  <si>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</si>
  <si>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</si>
  <si>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</si>
  <si>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</si>
  <si>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</si>
  <si>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</si>
  <si>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</si>
  <si>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</si>
  <si>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</si>
  <si>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</si>
  <si>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</si>
  <si>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</si>
  <si>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</si>
  <si>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</si>
  <si>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</si>
  <si>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</si>
  <si>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</si>
  <si>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</si>
  <si>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</si>
  <si>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</si>
  <si>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</si>
  <si>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</si>
  <si>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</si>
  <si>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</si>
  <si>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</si>
  <si>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</si>
  <si>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</si>
  <si>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</si>
  <si>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</si>
  <si>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</si>
  <si>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</si>
  <si>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</si>
  <si>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</si>
  <si>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</si>
  <si>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</si>
  <si>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</si>
  <si>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</si>
  <si>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</si>
  <si>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</si>
  <si>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</si>
  <si>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</si>
  <si>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</si>
  <si>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</si>
  <si>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</si>
  <si>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</si>
  <si>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</si>
  <si>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</si>
  <si>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</si>
  <si>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</si>
  <si>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</si>
  <si>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</si>
  <si>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</si>
  <si>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</si>
  <si>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</si>
  <si>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</si>
  <si>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</si>
  <si>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</si>
  <si>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</si>
  <si>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</si>
  <si>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</si>
  <si>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</si>
  <si>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</si>
  <si>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</si>
  <si>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</si>
  <si>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</si>
  <si>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</si>
  <si>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</si>
  <si>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</si>
  <si>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</si>
  <si>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</si>
  <si>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</si>
  <si>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</si>
  <si>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</si>
  <si>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</si>
  <si>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</si>
  <si>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</si>
  <si>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</si>
  <si>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</si>
  <si>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</si>
  <si>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</si>
  <si>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</si>
  <si>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</si>
  <si>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</si>
  <si>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</si>
  <si>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</si>
  <si>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</si>
  <si>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</si>
  <si>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</si>
  <si>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</si>
  <si>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</si>
  <si>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</si>
  <si>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</si>
  <si>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</si>
  <si>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</si>
  <si>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</si>
  <si>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</si>
  <si>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</si>
  <si>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</si>
  <si>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</si>
  <si>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</si>
  <si>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</si>
  <si>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</si>
  <si>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</si>
  <si>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</si>
  <si>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</si>
  <si>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</si>
  <si>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</si>
  <si>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</si>
  <si>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</si>
  <si>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</si>
  <si>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</si>
  <si>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</si>
  <si>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</si>
  <si>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</si>
  <si>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</si>
  <si>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</si>
  <si>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</si>
  <si>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</si>
  <si>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</si>
  <si>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</si>
  <si>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</si>
  <si>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</si>
  <si>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</si>
  <si>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</si>
  <si>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</si>
  <si>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</si>
  <si>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</si>
  <si>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</si>
  <si>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</si>
  <si>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</si>
  <si>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</si>
  <si>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</si>
  <si>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</si>
  <si>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</si>
  <si>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</si>
  <si>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</si>
  <si>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</si>
  <si>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</si>
  <si>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</si>
  <si>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</si>
  <si>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</si>
  <si>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</si>
  <si>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</si>
  <si>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</si>
  <si>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</si>
  <si>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</si>
  <si>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</si>
  <si>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</si>
  <si>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</si>
  <si>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</si>
  <si>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</si>
  <si>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</si>
  <si>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</si>
  <si>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</si>
  <si>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</si>
  <si>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</si>
  <si>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</si>
  <si>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</si>
  <si>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</si>
  <si>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</si>
  <si>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</si>
  <si>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</si>
  <si>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</si>
  <si>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</si>
  <si>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</si>
  <si>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</si>
  <si>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</si>
  <si>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</si>
  <si>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</si>
  <si>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</si>
  <si>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</si>
  <si>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</si>
  <si>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</si>
  <si>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</si>
  <si>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</si>
  <si>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</si>
  <si>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</si>
  <si>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</si>
  <si>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</si>
  <si>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</si>
  <si>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</si>
  <si>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</si>
  <si>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</si>
  <si>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</si>
  <si>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</si>
  <si>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</si>
  <si>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</si>
  <si>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</si>
  <si>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</si>
  <si>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</si>
  <si>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</si>
  <si>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</si>
  <si>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</si>
  <si>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</si>
  <si>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</si>
  <si>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</si>
  <si>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</si>
  <si>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</si>
  <si>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</si>
  <si>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</si>
  <si>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</si>
  <si>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</si>
  <si>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</si>
  <si>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</si>
  <si>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</si>
  <si>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</si>
  <si>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</si>
  <si>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</si>
  <si>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</si>
  <si>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</si>
  <si>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</si>
  <si>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</si>
  <si>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</si>
  <si>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</si>
  <si>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</si>
  <si>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</si>
  <si>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</si>
  <si>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</si>
  <si>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</si>
  <si>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</si>
  <si>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</si>
  <si>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</si>
  <si>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</si>
  <si>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</si>
  <si>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</si>
  <si>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</si>
  <si>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</si>
  <si>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</si>
  <si>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</si>
  <si>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</si>
  <si>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</si>
  <si>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</si>
  <si>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</si>
  <si>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</si>
  <si>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</si>
  <si>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</si>
  <si>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</si>
  <si>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</si>
  <si>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</si>
  <si>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</si>
  <si>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</si>
  <si>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</si>
  <si>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</si>
  <si>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</si>
  <si>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</si>
  <si>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</si>
  <si>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</si>
  <si>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</si>
  <si>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</si>
  <si>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</si>
  <si>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</si>
  <si>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</si>
  <si>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</si>
  <si>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</si>
  <si>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</si>
  <si>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</si>
  <si>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</si>
  <si>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</si>
  <si>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</si>
  <si>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</si>
  <si>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</si>
  <si>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</si>
  <si>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</si>
  <si>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</si>
  <si>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</si>
  <si>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</si>
  <si>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</si>
  <si>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</si>
  <si>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</si>
  <si>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</si>
  <si>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</si>
  <si>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</si>
  <si>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</si>
  <si>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</si>
  <si>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</si>
  <si>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</si>
  <si>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</si>
  <si>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</si>
  <si>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</si>
  <si>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</si>
  <si>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</si>
  <si>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</si>
  <si>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</si>
  <si>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</si>
  <si>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</si>
  <si>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</si>
  <si>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</si>
  <si>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</si>
  <si>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</si>
  <si>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</si>
  <si>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</si>
  <si>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</si>
  <si>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</si>
  <si>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</si>
  <si>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</si>
  <si>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</si>
  <si>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</si>
  <si>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</si>
  <si>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</si>
  <si>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</si>
  <si>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</si>
  <si>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</si>
  <si>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</si>
  <si>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</si>
  <si>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</si>
  <si>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</si>
  <si>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</si>
  <si>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</si>
  <si>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</si>
  <si>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</si>
  <si>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</si>
  <si>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</si>
  <si>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</si>
  <si>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</si>
  <si>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</si>
  <si>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</si>
  <si>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</si>
  <si>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</si>
  <si>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</si>
  <si>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</si>
  <si>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</si>
  <si>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</si>
  <si>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</si>
  <si>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</si>
  <si>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</si>
  <si>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</si>
  <si>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</si>
  <si>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</si>
  <si>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</si>
  <si>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</si>
  <si>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</si>
  <si>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</si>
  <si>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</si>
  <si>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</si>
  <si>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</si>
  <si>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</si>
  <si>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</si>
  <si>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</si>
  <si>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</si>
  <si>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</si>
  <si>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</si>
  <si>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</si>
  <si>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</si>
  <si>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</si>
  <si>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</si>
  <si>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</si>
  <si>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</si>
  <si>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</si>
  <si>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</si>
  <si>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</si>
  <si>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</si>
  <si>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</si>
  <si>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</si>
  <si>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</si>
  <si>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</si>
  <si>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</si>
  <si>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</si>
  <si>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</si>
  <si>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</si>
  <si>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</si>
  <si>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</si>
  <si>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</si>
  <si>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</si>
  <si>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</si>
  <si>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</si>
  <si>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</si>
  <si>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</si>
  <si>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</si>
  <si>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</si>
  <si>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</si>
  <si>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</si>
  <si>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</si>
  <si>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</si>
  <si>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</si>
  <si>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</si>
  <si>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</si>
  <si>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</si>
  <si>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</si>
  <si>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</si>
  <si>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</si>
  <si>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</si>
  <si>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</si>
  <si>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</si>
  <si>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</si>
  <si>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</si>
  <si>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</si>
  <si>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</si>
  <si>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</si>
  <si>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</si>
  <si>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</si>
  <si>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</si>
  <si>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</si>
  <si>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</si>
  <si>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</si>
  <si>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</si>
  <si>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</si>
  <si>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</si>
  <si>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</si>
  <si>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</si>
  <si>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</si>
  <si>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</si>
  <si>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</si>
  <si>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</si>
  <si>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</si>
  <si>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</si>
  <si>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</si>
  <si>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</si>
  <si>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</si>
  <si>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</si>
  <si>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</si>
  <si>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</si>
  <si>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</si>
  <si>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</si>
  <si>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</si>
  <si>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</si>
  <si>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</si>
  <si>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</si>
  <si>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</si>
  <si>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</si>
  <si>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</si>
  <si>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</si>
  <si>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</si>
  <si>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</si>
  <si>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</si>
  <si>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</si>
  <si>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</si>
  <si>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</si>
  <si>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</si>
  <si>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</si>
  <si>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</si>
  <si>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</si>
  <si>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</si>
  <si>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</si>
  <si>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</si>
  <si>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</si>
  <si>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</si>
  <si>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</si>
  <si>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</si>
  <si>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</si>
  <si>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</si>
  <si>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</si>
  <si>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</si>
  <si>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</si>
  <si>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</si>
  <si>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</si>
  <si>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</si>
  <si>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</si>
  <si>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</si>
  <si>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</si>
  <si>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</si>
  <si>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</si>
  <si>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</si>
  <si>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</si>
  <si>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</si>
  <si>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</si>
  <si>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</si>
  <si>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</si>
  <si>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</si>
  <si>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</si>
  <si>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</si>
  <si>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</si>
  <si>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</si>
  <si>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</si>
  <si>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</si>
  <si>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</si>
  <si>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</si>
  <si>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</si>
  <si>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</si>
  <si>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</si>
  <si>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</si>
  <si>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</si>
  <si>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</si>
  <si>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</si>
  <si>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</si>
  <si>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</si>
  <si>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</si>
  <si>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</si>
  <si>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</si>
  <si>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</si>
  <si>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</si>
  <si>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</si>
  <si>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</si>
  <si>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</si>
  <si>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</si>
  <si>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</si>
  <si>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</si>
  <si>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</si>
  <si>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</si>
  <si>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</si>
  <si>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</si>
  <si>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</si>
  <si>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</si>
  <si>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</si>
  <si>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</si>
  <si>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</si>
  <si>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</si>
  <si>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</si>
  <si>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</si>
  <si>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</si>
  <si>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</si>
  <si>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</si>
  <si>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</si>
  <si>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</si>
  <si>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</si>
  <si>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</si>
  <si>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</si>
  <si>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</si>
  <si>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</si>
  <si>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</si>
  <si>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</si>
  <si>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</si>
  <si>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</si>
  <si>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</si>
  <si>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</si>
  <si>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</si>
  <si>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</si>
  <si>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</si>
  <si>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</si>
  <si>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</si>
  <si>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</si>
  <si>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</si>
  <si>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</si>
  <si>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</si>
  <si>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</si>
  <si>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</si>
  <si>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</si>
  <si>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</si>
  <si>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</si>
  <si>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</si>
  <si>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</si>
  <si>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</si>
  <si>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</si>
  <si>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</si>
  <si>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</si>
  <si>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</si>
  <si>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</si>
  <si>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</si>
  <si>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</si>
  <si>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</si>
  <si>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</si>
  <si>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</si>
  <si>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</si>
  <si>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</si>
  <si>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</si>
  <si>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</si>
  <si>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</si>
  <si>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</si>
  <si>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</si>
  <si>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</si>
  <si>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</si>
  <si>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</si>
  <si>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</si>
  <si>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</si>
  <si>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</si>
  <si>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</si>
  <si>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</si>
  <si>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</si>
  <si>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</si>
  <si>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</si>
  <si>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</si>
  <si>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</si>
  <si>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</si>
  <si>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</si>
  <si>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</si>
  <si>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</si>
  <si>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</si>
  <si>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</si>
  <si>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</si>
  <si>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</si>
  <si>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</si>
  <si>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</si>
  <si>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</si>
  <si>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</si>
  <si>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</si>
  <si>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</si>
  <si>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</si>
  <si>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</si>
  <si>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</si>
  <si>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</si>
  <si>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</si>
  <si>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</si>
  <si>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</si>
  <si>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</si>
  <si>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</si>
  <si>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</si>
  <si>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</si>
  <si>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</si>
  <si>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</si>
  <si>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</si>
  <si>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</si>
  <si>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</si>
  <si>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</si>
  <si>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</si>
  <si>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</si>
  <si>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</si>
  <si>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</si>
  <si>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</si>
  <si>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</si>
  <si>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</si>
  <si>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</si>
  <si>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</si>
  <si>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</si>
  <si>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</si>
  <si>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</si>
  <si>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</si>
  <si>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</si>
  <si>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</si>
  <si>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</si>
  <si>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</si>
  <si>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</si>
  <si>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</si>
  <si>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</si>
  <si>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</si>
  <si>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</si>
  <si>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</si>
  <si>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</si>
  <si>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</si>
  <si>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</si>
  <si>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</si>
  <si>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</si>
  <si>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</si>
  <si>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</si>
  <si>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</si>
  <si>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</si>
  <si>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</si>
  <si>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</si>
  <si>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</si>
  <si>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</si>
  <si>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</si>
  <si>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</si>
  <si>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</si>
  <si>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</si>
  <si>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</si>
  <si>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</si>
  <si>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</si>
  <si>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</si>
  <si>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</si>
  <si>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</si>
  <si>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</si>
  <si>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</si>
  <si>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</si>
  <si>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</si>
  <si>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</si>
  <si>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</si>
  <si>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</si>
  <si>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</si>
  <si>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</si>
  <si>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</si>
  <si>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</si>
  <si>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</si>
  <si>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</si>
  <si>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</si>
  <si>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</si>
  <si>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</si>
  <si>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</si>
  <si>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</si>
  <si>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</si>
  <si>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</si>
  <si>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</si>
  <si>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</si>
  <si>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</si>
  <si>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</si>
  <si>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</si>
  <si>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</si>
  <si>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</si>
  <si>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</si>
  <si>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</si>
  <si>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</si>
  <si>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</si>
  <si>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</si>
  <si>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</si>
  <si>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</si>
  <si>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</si>
  <si>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</si>
  <si>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</si>
  <si>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</si>
  <si>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</si>
  <si>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</si>
  <si>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</si>
  <si>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</si>
  <si>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</si>
  <si>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</si>
  <si>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</si>
  <si>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</si>
  <si>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</si>
  <si>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</si>
  <si>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</si>
  <si>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</si>
  <si>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</si>
  <si>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</si>
  <si>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</si>
  <si>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</si>
  <si>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</si>
  <si>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</si>
  <si>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</si>
  <si>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</si>
  <si>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</si>
  <si>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</si>
  <si>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</si>
  <si>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</si>
  <si>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</si>
  <si>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</si>
  <si>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</si>
  <si>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</si>
  <si>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</si>
  <si>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</si>
  <si>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</si>
  <si>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</si>
  <si>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</si>
  <si>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</si>
  <si>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</si>
  <si>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</si>
  <si>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</si>
  <si>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</si>
  <si>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</si>
  <si>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</si>
  <si>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</si>
  <si>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</si>
  <si>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</si>
  <si>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</si>
  <si>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</si>
  <si>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</si>
  <si>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</si>
  <si>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</si>
  <si>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</si>
  <si>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</si>
  <si>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</si>
  <si>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</si>
  <si>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</si>
  <si>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</si>
  <si>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</si>
  <si>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</si>
  <si>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</si>
  <si>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</si>
  <si>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</si>
  <si>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</si>
  <si>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</si>
  <si>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</si>
  <si>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</si>
  <si>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</si>
  <si>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</si>
  <si>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</si>
  <si>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</si>
  <si>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</si>
  <si>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</si>
  <si>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</si>
  <si>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</si>
  <si>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</si>
  <si>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</si>
  <si>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</si>
  <si>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</si>
  <si>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</si>
  <si>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</si>
  <si>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</si>
  <si>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</si>
  <si>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</si>
  <si>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</si>
  <si>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</si>
  <si>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</si>
  <si>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</si>
  <si>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</si>
  <si>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</si>
  <si>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</si>
  <si>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</si>
  <si>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</si>
  <si>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</si>
  <si>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</si>
  <si>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</si>
  <si>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</si>
  <si>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</si>
  <si>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</si>
  <si>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</si>
  <si>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</si>
  <si>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</si>
  <si>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</si>
  <si>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</si>
  <si>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</si>
  <si>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</si>
  <si>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</si>
  <si>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</si>
  <si>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</si>
  <si>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</si>
  <si>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</si>
  <si>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</si>
  <si>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</si>
  <si>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</si>
  <si>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</si>
  <si>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</si>
  <si>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</si>
  <si>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</si>
  <si>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</si>
  <si>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</si>
  <si>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</si>
  <si>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</si>
  <si>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</si>
  <si>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</si>
  <si>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</si>
  <si>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</si>
  <si>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</si>
  <si>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</si>
  <si>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</si>
  <si>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</si>
  <si>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</si>
  <si>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</si>
  <si>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</si>
  <si>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</si>
  <si>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</si>
  <si>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</si>
  <si>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</si>
  <si>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</si>
  <si>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</si>
  <si>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</si>
  <si>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</si>
  <si>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</si>
  <si>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</si>
  <si>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</si>
  <si>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</si>
  <si>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</si>
  <si>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</si>
  <si>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</si>
  <si>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</si>
  <si>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</si>
  <si>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</si>
  <si>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</si>
  <si>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</si>
  <si>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</si>
  <si>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</si>
  <si>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</si>
  <si>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</si>
  <si>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</si>
  <si>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</si>
  <si>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</si>
  <si>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</si>
  <si>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</si>
  <si>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</si>
  <si>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</si>
  <si>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</si>
  <si>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</si>
  <si>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</si>
  <si>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</si>
  <si>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</si>
  <si>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</si>
  <si>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</si>
  <si>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</si>
  <si>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</si>
  <si>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</si>
  <si>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</si>
  <si>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</si>
  <si>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</si>
  <si>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</si>
  <si>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</si>
  <si>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</si>
  <si>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</si>
  <si>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</si>
  <si>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</si>
  <si>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</si>
  <si>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</si>
  <si>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</si>
  <si>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</si>
  <si>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</si>
  <si>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</si>
  <si>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</si>
  <si>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</si>
  <si>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</si>
  <si>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</si>
  <si>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</si>
  <si>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</si>
  <si>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</si>
  <si>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</si>
  <si>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</si>
  <si>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</si>
  <si>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</si>
  <si>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</si>
  <si>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</si>
  <si>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</si>
  <si>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</si>
  <si>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</si>
  <si>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</si>
  <si>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</si>
  <si>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</si>
  <si>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</si>
  <si>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</si>
  <si>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</si>
  <si>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</si>
  <si>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</si>
  <si>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</si>
  <si>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</si>
  <si>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</si>
  <si>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</si>
  <si>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</si>
  <si>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</si>
  <si>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</si>
  <si>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</si>
  <si>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</si>
  <si>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</si>
  <si>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</si>
  <si>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</si>
  <si>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</si>
  <si>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</si>
  <si>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</si>
  <si>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</si>
  <si>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</si>
  <si>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</si>
  <si>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</si>
  <si>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</si>
  <si>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</si>
  <si>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</si>
  <si>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</si>
  <si>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</si>
  <si>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</si>
  <si>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</si>
  <si>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</si>
  <si>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</si>
  <si>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</si>
  <si>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</si>
  <si>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</si>
  <si>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</si>
  <si>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</si>
  <si>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</si>
  <si>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</si>
  <si>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</si>
  <si>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</si>
  <si>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</si>
  <si>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</si>
  <si>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</si>
  <si>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</si>
  <si>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</si>
  <si>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</si>
  <si>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</si>
  <si>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</si>
  <si>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</si>
  <si>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</si>
  <si>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</si>
  <si>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</si>
  <si>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</si>
  <si>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</si>
  <si>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</si>
  <si>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</si>
  <si>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</si>
  <si>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</si>
  <si>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</si>
  <si>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</si>
  <si>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</si>
  <si>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</si>
  <si>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</si>
  <si>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</si>
  <si>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</si>
  <si>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</si>
  <si>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</si>
  <si>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</si>
  <si>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</si>
  <si>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</si>
  <si>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</si>
  <si>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</si>
  <si>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</si>
  <si>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</si>
  <si>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</si>
  <si>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</si>
  <si>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</si>
  <si>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</si>
  <si>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</si>
  <si>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</si>
  <si>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</si>
  <si>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</si>
  <si>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</si>
  <si>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</si>
  <si>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</si>
  <si>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</si>
  <si>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</si>
  <si>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</si>
  <si>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</si>
  <si>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</si>
  <si>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</si>
  <si>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</si>
  <si>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</si>
  <si>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</si>
  <si>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</si>
  <si>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</si>
  <si>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</si>
  <si>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</si>
  <si>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</si>
  <si>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</si>
  <si>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</si>
  <si>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</si>
  <si>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</si>
  <si>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</si>
  <si>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</si>
  <si>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</si>
  <si>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</si>
  <si>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</si>
  <si>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</si>
  <si>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</si>
  <si>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</si>
  <si>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</si>
  <si>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</si>
  <si>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</si>
  <si>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</si>
  <si>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</si>
  <si>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</si>
  <si>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</si>
  <si>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</si>
  <si>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</si>
  <si>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</si>
  <si>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</si>
  <si>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</si>
  <si>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</si>
  <si>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</si>
  <si>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</si>
  <si>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</si>
  <si>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</si>
  <si>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</si>
  <si>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</si>
  <si>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</si>
  <si>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</si>
  <si>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</si>
  <si>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</si>
  <si>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</si>
  <si>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</si>
  <si>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</si>
  <si>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</si>
  <si>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</si>
  <si>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</si>
  <si>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</si>
  <si>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</si>
  <si>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</si>
  <si>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</si>
  <si>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</si>
  <si>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</si>
  <si>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</si>
  <si>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</si>
  <si>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</si>
  <si>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</si>
  <si>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</si>
  <si>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</si>
  <si>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</si>
  <si>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</si>
  <si>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</si>
  <si>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</si>
  <si>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</si>
  <si>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</si>
  <si>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</si>
  <si>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</si>
  <si>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</si>
  <si>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</si>
  <si>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</si>
  <si>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</si>
  <si>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</si>
  <si>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</si>
  <si>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</si>
  <si>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</si>
  <si>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</si>
  <si>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</si>
  <si>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</si>
  <si>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</si>
  <si>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</si>
  <si>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</si>
  <si>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</si>
  <si>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</si>
  <si>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</si>
  <si>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</si>
  <si>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</si>
  <si>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</si>
  <si>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</si>
  <si>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</si>
  <si>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</si>
  <si>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</si>
  <si>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</si>
  <si>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</si>
  <si>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</si>
  <si>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</si>
  <si>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</si>
  <si>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</si>
  <si>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</si>
  <si>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</si>
  <si>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</si>
  <si>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</si>
  <si>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</si>
  <si>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</si>
  <si>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</si>
  <si>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</si>
  <si>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</si>
  <si>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</si>
  <si>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</si>
  <si>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</si>
  <si>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</si>
  <si>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</si>
  <si>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</si>
  <si>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</si>
  <si>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</si>
  <si>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</si>
  <si>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</si>
  <si>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</si>
  <si>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</si>
  <si>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</si>
  <si>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</si>
  <si>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</si>
  <si>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</si>
  <si>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</si>
  <si>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</si>
  <si>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</si>
  <si>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</si>
  <si>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</si>
  <si>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</si>
  <si>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</si>
  <si>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</si>
  <si>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</si>
  <si>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</si>
  <si>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</si>
  <si>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</si>
  <si>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</si>
  <si>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</si>
  <si>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</si>
  <si>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</si>
  <si>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</si>
  <si>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</si>
  <si>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</si>
  <si>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</si>
  <si>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</si>
  <si>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</si>
  <si>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</si>
  <si>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</si>
  <si>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</si>
  <si>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</si>
  <si>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</si>
  <si>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</si>
  <si>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</si>
  <si>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</si>
  <si>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</si>
  <si>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</si>
  <si>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</si>
  <si>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</si>
  <si>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</si>
  <si>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</si>
  <si>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</si>
  <si>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</si>
  <si>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</si>
  <si>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</si>
  <si>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</si>
  <si>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</si>
  <si>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</si>
  <si>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</si>
  <si>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</si>
  <si>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</si>
  <si>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</si>
  <si>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</si>
  <si>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</si>
  <si>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</si>
  <si>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</si>
  <si>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</si>
  <si>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</si>
  <si>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</si>
  <si>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</si>
  <si>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</si>
  <si>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</si>
  <si>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</si>
  <si>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</si>
  <si>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</si>
  <si>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</si>
  <si>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</si>
  <si>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</si>
  <si>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</si>
  <si>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</si>
  <si>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</si>
  <si>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</si>
  <si>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</si>
  <si>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</si>
  <si>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</si>
  <si>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</si>
  <si>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</si>
  <si>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</si>
  <si>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</si>
  <si>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</si>
  <si>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</si>
  <si>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</si>
  <si>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</si>
  <si>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</si>
  <si>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</si>
  <si>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</si>
  <si>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</si>
  <si>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</si>
  <si>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</si>
  <si>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</si>
  <si>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</si>
  <si>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</si>
  <si>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</si>
  <si>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</si>
  <si>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</si>
  <si>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</si>
  <si>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</si>
  <si>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</si>
  <si>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</si>
  <si>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</si>
  <si>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</si>
  <si>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</si>
  <si>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</si>
  <si>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</si>
  <si>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</si>
  <si>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</si>
  <si>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</si>
  <si>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</si>
  <si>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</si>
  <si>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</si>
  <si>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</si>
  <si>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</si>
  <si>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</si>
  <si>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</si>
  <si>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</si>
  <si>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</si>
  <si>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</si>
  <si>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</si>
  <si>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</si>
  <si>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</si>
  <si>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</si>
  <si>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</si>
  <si>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</si>
  <si>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</si>
  <si>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</si>
  <si>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</si>
  <si>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</si>
  <si>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</si>
  <si>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</si>
  <si>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</si>
  <si>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</si>
  <si>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</si>
  <si>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</si>
  <si>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</si>
  <si>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</si>
  <si>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</si>
  <si>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</si>
  <si>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</si>
  <si>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</si>
  <si>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</si>
  <si>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</si>
  <si>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</si>
  <si>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</si>
  <si>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</si>
  <si>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</si>
  <si>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</si>
  <si>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</si>
  <si>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</si>
  <si>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</si>
  <si>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</si>
  <si>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</si>
  <si>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</si>
  <si>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</si>
  <si>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</si>
  <si>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</si>
  <si>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</si>
  <si>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</si>
  <si>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</si>
  <si>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</si>
  <si>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</si>
  <si>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</si>
  <si>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</si>
  <si>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</si>
  <si>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</si>
  <si>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</si>
  <si>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</si>
  <si>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</si>
  <si>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</si>
  <si>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</si>
  <si>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</si>
  <si>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</si>
  <si>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</si>
  <si>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</si>
  <si>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</si>
  <si>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</si>
  <si>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</si>
  <si>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</si>
  <si>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</si>
  <si>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</si>
  <si>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</si>
  <si>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</si>
  <si>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</si>
  <si>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</si>
  <si>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</si>
  <si>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</si>
  <si>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</si>
  <si>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</si>
  <si>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</si>
  <si>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</si>
  <si>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</si>
  <si>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</si>
  <si>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</si>
  <si>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</si>
  <si>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</si>
  <si>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</si>
  <si>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</si>
  <si>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</si>
  <si>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</si>
  <si>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</si>
  <si>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</si>
  <si>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</si>
  <si>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</si>
  <si>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</si>
  <si>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</si>
  <si>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</si>
  <si>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</si>
  <si>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</si>
  <si>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</si>
  <si>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</si>
  <si>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</si>
  <si>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</si>
  <si>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</si>
  <si>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</si>
  <si>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</si>
  <si>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</si>
  <si>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</si>
  <si>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</si>
  <si>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</si>
  <si>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</si>
  <si>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</si>
  <si>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</si>
  <si>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</si>
  <si>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</si>
  <si>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</si>
  <si>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</si>
  <si>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</si>
  <si>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</si>
  <si>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</si>
  <si>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</si>
  <si>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</si>
  <si>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</si>
  <si>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</si>
  <si>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</si>
  <si>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</si>
  <si>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</si>
  <si>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</si>
  <si>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</si>
  <si>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</si>
  <si>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</si>
  <si>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</si>
  <si>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</si>
  <si>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</si>
  <si>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</si>
  <si>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</si>
  <si>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</si>
  <si>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</si>
  <si>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</si>
  <si>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</si>
  <si>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</si>
  <si>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</si>
  <si>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</si>
  <si>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</si>
  <si>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</si>
  <si>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</si>
  <si>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</si>
  <si>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</si>
  <si>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</si>
  <si>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</si>
  <si>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</si>
  <si>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</si>
  <si>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</si>
  <si>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</si>
  <si>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</si>
  <si>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</si>
  <si>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</si>
  <si>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</si>
  <si>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</si>
  <si>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</si>
  <si>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</si>
  <si>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</si>
  <si>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</si>
  <si>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</si>
  <si>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</si>
  <si>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</si>
  <si>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</si>
  <si>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</si>
  <si>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</si>
  <si>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</si>
  <si>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</si>
  <si>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</si>
  <si>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</si>
  <si>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</si>
  <si>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</si>
  <si>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</si>
  <si>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</si>
  <si>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</si>
  <si>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</si>
  <si>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</si>
  <si>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</si>
  <si>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</si>
  <si>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</si>
  <si>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</si>
  <si>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</si>
  <si>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</si>
  <si>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</si>
  <si>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</si>
  <si>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</si>
  <si>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</si>
  <si>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</si>
  <si>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</si>
  <si>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</si>
  <si>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</si>
  <si>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</si>
  <si>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</si>
  <si>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</si>
  <si>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</si>
  <si>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</si>
  <si>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</si>
  <si>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</si>
  <si>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</si>
  <si>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</si>
  <si>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</si>
  <si>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</si>
  <si>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</si>
  <si>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</si>
  <si>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</si>
  <si>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</si>
  <si>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</si>
  <si>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</si>
  <si>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</si>
  <si>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</si>
  <si>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</si>
  <si>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</si>
  <si>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</si>
  <si>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</si>
  <si>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</si>
  <si>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</si>
  <si>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</si>
  <si>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</si>
  <si>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</si>
  <si>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</si>
  <si>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</si>
  <si>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</si>
  <si>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</si>
  <si>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</si>
  <si>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</si>
  <si>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</si>
  <si>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</si>
  <si>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</si>
  <si>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</si>
  <si>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</si>
  <si>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</si>
  <si>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</si>
  <si>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</si>
  <si>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</si>
  <si>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</si>
  <si>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</si>
  <si>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</si>
  <si>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</si>
  <si>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</si>
  <si>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</si>
  <si>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</si>
  <si>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</si>
  <si>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</si>
  <si>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</si>
  <si>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</si>
  <si>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</si>
  <si>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</si>
  <si>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</si>
  <si>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</si>
  <si>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</si>
  <si>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</si>
  <si>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</si>
  <si>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</si>
  <si>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</si>
  <si>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</si>
  <si>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</si>
  <si>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</si>
  <si>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</si>
  <si>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</si>
  <si>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</si>
  <si>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</si>
  <si>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</si>
  <si>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</si>
  <si>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</si>
  <si>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</si>
  <si>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</si>
  <si>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</si>
  <si>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</si>
  <si>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</si>
  <si>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</si>
  <si>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</si>
  <si>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</si>
  <si>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</si>
  <si>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</si>
  <si>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</si>
  <si>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</si>
  <si>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</si>
  <si>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</si>
  <si>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</si>
  <si>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</si>
  <si>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</si>
  <si>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</si>
  <si>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</si>
  <si>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</si>
  <si>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</si>
  <si>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</si>
  <si>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</si>
  <si>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</si>
  <si>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</si>
  <si>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</si>
  <si>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</si>
  <si>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</si>
  <si>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</si>
  <si>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</si>
  <si>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</si>
  <si>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</si>
  <si>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</si>
  <si>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</si>
  <si>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</si>
  <si>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</si>
  <si>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</si>
  <si>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</si>
  <si>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</si>
  <si>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</si>
  <si>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</si>
  <si>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</si>
  <si>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</si>
  <si>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</si>
  <si>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</si>
  <si>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</si>
  <si>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</si>
  <si>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</si>
  <si>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</si>
  <si>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</si>
  <si>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</si>
  <si>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</si>
  <si>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</si>
  <si>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</si>
  <si>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</si>
  <si>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</si>
  <si>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</si>
  <si>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</si>
  <si>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</si>
  <si>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</si>
  <si>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</si>
  <si>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</si>
  <si>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</si>
  <si>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</si>
  <si>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</si>
  <si>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</si>
  <si>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</si>
  <si>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</si>
  <si>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</si>
  <si>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</si>
  <si>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</si>
  <si>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</si>
  <si>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</si>
  <si>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</si>
  <si>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</si>
  <si>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</si>
  <si>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</si>
  <si>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</si>
  <si>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</si>
  <si>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</si>
  <si>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</si>
  <si>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</si>
  <si>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</si>
  <si>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</si>
  <si>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</si>
  <si>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</si>
  <si>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</si>
  <si>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</si>
  <si>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</si>
  <si>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</si>
  <si>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</si>
  <si>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</si>
  <si>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</si>
  <si>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</si>
  <si>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</si>
  <si>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</si>
  <si>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</si>
  <si>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</si>
  <si>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</si>
  <si>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</si>
  <si>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</si>
  <si>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</si>
  <si>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</si>
  <si>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</si>
  <si>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</si>
  <si>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</si>
  <si>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</si>
  <si>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</si>
  <si>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</si>
  <si>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</si>
  <si>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</si>
  <si>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</si>
  <si>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</si>
  <si>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</si>
  <si>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</si>
  <si>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</si>
  <si>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</si>
  <si>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</si>
  <si>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</si>
  <si>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</si>
  <si>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</si>
  <si>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</si>
  <si>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</si>
  <si>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</si>
  <si>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</si>
  <si>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</si>
  <si>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</si>
  <si>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</si>
  <si>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</si>
  <si>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</si>
  <si>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</si>
  <si>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</si>
  <si>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</si>
  <si>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</si>
  <si>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</si>
  <si>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</si>
  <si>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</si>
  <si>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</si>
  <si>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</si>
  <si>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</si>
  <si>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</si>
  <si>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</si>
  <si>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</si>
  <si>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</si>
  <si>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</si>
  <si>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</si>
  <si>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</si>
  <si>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</si>
  <si>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</si>
  <si>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</si>
  <si>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</si>
  <si>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</si>
  <si>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</si>
  <si>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</si>
  <si>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</si>
  <si>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</si>
  <si>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</si>
  <si>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</si>
  <si>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</si>
  <si>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</si>
  <si>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</si>
  <si>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</si>
  <si>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</si>
  <si>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</si>
  <si>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</si>
  <si>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</si>
  <si>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</si>
  <si>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</si>
  <si>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</si>
  <si>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</si>
  <si>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</si>
  <si>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</si>
  <si>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</si>
  <si>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</si>
  <si>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</si>
  <si>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</si>
  <si>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</si>
  <si>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</si>
  <si>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</si>
  <si>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</si>
  <si>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</si>
  <si>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</si>
  <si>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</si>
  <si>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</si>
  <si>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</si>
  <si>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</si>
  <si>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</si>
  <si>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</si>
  <si>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</si>
  <si>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</si>
  <si>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</si>
  <si>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</si>
  <si>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</si>
  <si>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</si>
  <si>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</si>
  <si>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</si>
  <si>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</si>
  <si>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</si>
  <si>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</si>
  <si>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</si>
  <si>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</si>
  <si>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</si>
  <si>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</si>
  <si>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</si>
  <si>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</si>
  <si>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</si>
  <si>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</si>
  <si>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</si>
  <si>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</si>
  <si>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</si>
  <si>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</si>
  <si>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</si>
  <si>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</si>
  <si>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</si>
  <si>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</si>
  <si>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</si>
  <si>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</si>
  <si>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</si>
  <si>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</si>
  <si>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</si>
  <si>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</si>
  <si>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</si>
  <si>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</si>
  <si>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</si>
  <si>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</si>
  <si>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</si>
  <si>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</si>
  <si>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</si>
  <si>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</si>
  <si>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</si>
  <si>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</si>
  <si>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</si>
  <si>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</si>
  <si>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</si>
  <si>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</si>
  <si>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</si>
  <si>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</si>
  <si>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</si>
  <si>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</si>
  <si>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</si>
  <si>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</si>
  <si>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</si>
  <si>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</si>
  <si>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</si>
  <si>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</si>
  <si>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</si>
  <si>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</si>
  <si>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</si>
  <si>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</si>
  <si>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</si>
  <si>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</si>
  <si>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</si>
  <si>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</si>
  <si>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</si>
  <si>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</si>
  <si>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</si>
  <si>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</si>
  <si>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</si>
  <si>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</si>
  <si>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</si>
  <si>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</si>
  <si>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</si>
  <si>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</si>
  <si>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</si>
  <si>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</si>
  <si>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</si>
  <si>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</si>
  <si>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</si>
  <si>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</si>
  <si>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</si>
  <si>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</si>
  <si>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</si>
  <si>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</si>
  <si>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</si>
  <si>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</si>
  <si>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</si>
  <si>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</si>
  <si>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</si>
  <si>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</si>
  <si>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</si>
  <si>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</si>
  <si>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</si>
  <si>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</si>
  <si>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</si>
  <si>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</si>
  <si>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</si>
  <si>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</si>
  <si>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</si>
  <si>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</si>
  <si>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</si>
  <si>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</si>
  <si>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</si>
  <si>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</si>
  <si>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</si>
  <si>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</si>
  <si>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</si>
  <si>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</si>
  <si>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</si>
  <si>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</si>
  <si>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</si>
  <si>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</si>
  <si>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</si>
  <si>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</si>
  <si>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</si>
  <si>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</si>
  <si>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</si>
  <si>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</si>
  <si>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</si>
  <si>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</si>
  <si>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</si>
  <si>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</si>
  <si>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</si>
  <si>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</si>
  <si>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</si>
  <si>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</si>
  <si>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</si>
  <si>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</si>
  <si>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</si>
  <si>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</si>
  <si>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</si>
  <si>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</si>
  <si>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</si>
  <si>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</si>
  <si>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</si>
  <si>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</si>
  <si>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</si>
  <si>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</si>
  <si>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</si>
  <si>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</si>
  <si>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</si>
  <si>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</si>
  <si>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</si>
  <si>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</si>
  <si>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</si>
  <si>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</si>
  <si>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</si>
  <si>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</si>
  <si>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</si>
  <si>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</si>
  <si>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</si>
  <si>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</si>
  <si>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</si>
  <si>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</si>
  <si>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</si>
  <si>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</si>
  <si>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</si>
  <si>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</si>
  <si>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</si>
  <si>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</si>
  <si>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</si>
  <si>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</si>
  <si>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</si>
  <si>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</si>
  <si>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</si>
  <si>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</si>
  <si>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</si>
  <si>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</si>
  <si>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</si>
  <si>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</si>
  <si>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</si>
  <si>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</si>
  <si>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</si>
  <si>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</si>
  <si>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</si>
  <si>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</si>
  <si>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</si>
  <si>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</si>
  <si>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</si>
  <si>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</si>
  <si>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</si>
  <si>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</si>
  <si>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</si>
  <si>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</si>
  <si>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</si>
  <si>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</si>
  <si>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</si>
  <si>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</si>
  <si>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</si>
  <si>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</si>
  <si>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</si>
  <si>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</si>
  <si>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</si>
  <si>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</si>
  <si>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</si>
  <si>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</si>
  <si>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</si>
  <si>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</si>
  <si>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</si>
  <si>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</si>
  <si>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</si>
  <si>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</si>
  <si>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</si>
  <si>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</si>
  <si>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</si>
  <si>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</si>
  <si>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</si>
  <si>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</si>
  <si>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</si>
  <si>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</si>
  <si>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</si>
  <si>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</si>
  <si>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</si>
  <si>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</si>
  <si>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</si>
  <si>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</si>
  <si>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</si>
  <si>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</si>
  <si>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</si>
  <si>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</si>
  <si>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</si>
  <si>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</si>
  <si>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</si>
  <si>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</si>
  <si>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</si>
  <si>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</si>
  <si>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</si>
  <si>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</si>
  <si>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</si>
  <si>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</si>
  <si>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</si>
  <si>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</si>
  <si>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</si>
  <si>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</si>
  <si>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</si>
  <si>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</si>
  <si>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</si>
  <si>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</si>
  <si>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</si>
  <si>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</si>
  <si>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</si>
  <si>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</si>
  <si>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</si>
  <si>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</si>
  <si>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</si>
  <si>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</si>
  <si>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</si>
  <si>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</si>
  <si>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</si>
  <si>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</si>
  <si>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</si>
  <si>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</si>
  <si>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</si>
  <si>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</si>
  <si>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</si>
  <si>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</si>
  <si>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</si>
  <si>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</si>
  <si>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</si>
  <si>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</si>
  <si>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</si>
  <si>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</si>
  <si>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</si>
  <si>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</si>
  <si>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</si>
  <si>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</si>
  <si>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</si>
  <si>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</si>
  <si>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</si>
  <si>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</si>
  <si>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</si>
  <si>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</si>
  <si>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</si>
  <si>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</si>
  <si>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</si>
  <si>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</si>
  <si>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</si>
  <si>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</si>
  <si>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</si>
  <si>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</si>
  <si>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</si>
  <si>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</si>
  <si>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</si>
  <si>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</si>
  <si>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</si>
  <si>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</si>
  <si>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</si>
  <si>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</si>
  <si>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</si>
  <si>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</si>
  <si>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</si>
  <si>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</si>
  <si>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</si>
  <si>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</si>
  <si>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</si>
  <si>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</si>
  <si>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</si>
  <si>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</si>
  <si>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</si>
  <si>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</si>
  <si>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</si>
  <si>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</si>
  <si>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</si>
  <si>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</si>
  <si>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</si>
  <si>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</si>
  <si>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</si>
  <si>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</si>
  <si>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</si>
  <si>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</si>
  <si>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</si>
  <si>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</si>
  <si>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</si>
  <si>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</si>
  <si>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</si>
  <si>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</si>
  <si>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</si>
  <si>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</si>
  <si>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</si>
  <si>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</si>
  <si>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</si>
  <si>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</si>
  <si>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</si>
  <si>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</si>
  <si>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</si>
  <si>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</si>
  <si>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</si>
  <si>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</si>
  <si>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</si>
  <si>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</si>
  <si>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</si>
  <si>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</si>
  <si>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</si>
  <si>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</si>
  <si>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</si>
  <si>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</si>
  <si>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</si>
  <si>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</si>
  <si>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</si>
  <si>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</si>
  <si>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</si>
  <si>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</si>
  <si>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</si>
  <si>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</si>
  <si>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</si>
  <si>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</si>
  <si>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</si>
  <si>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</si>
  <si>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</si>
  <si>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</si>
  <si>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</si>
  <si>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</si>
  <si>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</si>
  <si>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</si>
  <si>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</si>
  <si>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</si>
  <si>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</si>
  <si>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</si>
  <si>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</si>
  <si>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</si>
  <si>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</si>
  <si>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</si>
  <si>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</si>
  <si>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</si>
  <si>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</si>
  <si>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</si>
  <si>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</si>
  <si>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</si>
  <si>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</si>
  <si>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</si>
  <si>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</si>
  <si>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</si>
  <si>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</si>
  <si>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</si>
  <si>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</si>
  <si>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</si>
  <si>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</si>
  <si>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</si>
  <si>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</si>
  <si>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</si>
  <si>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</si>
  <si>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</si>
  <si>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</si>
  <si>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</si>
  <si>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</si>
  <si>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</si>
  <si>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</si>
  <si>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</si>
  <si>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</si>
  <si>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</si>
  <si>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</si>
  <si>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</si>
  <si>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</si>
  <si>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</si>
  <si>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</si>
  <si>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</si>
  <si>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</si>
  <si>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</si>
  <si>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</si>
  <si>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</si>
  <si>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</si>
  <si>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</si>
  <si>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</si>
  <si>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</si>
  <si>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</si>
  <si>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</si>
  <si>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</si>
  <si>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</si>
  <si>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</si>
  <si>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</si>
  <si>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</si>
  <si>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</si>
  <si>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</si>
  <si>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</si>
  <si>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</si>
  <si>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</si>
  <si>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</si>
  <si>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</si>
  <si>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</si>
  <si>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</si>
  <si>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</si>
  <si>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</si>
  <si>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</si>
  <si>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</si>
  <si>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</si>
  <si>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</si>
  <si>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</si>
  <si>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</si>
  <si>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</si>
  <si>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</si>
  <si>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</si>
  <si>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</si>
  <si>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</si>
  <si>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</si>
  <si>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</si>
  <si>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</si>
  <si>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</si>
  <si>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</si>
  <si>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</si>
  <si>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</si>
  <si>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</si>
  <si>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</si>
  <si>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</si>
  <si>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</si>
  <si>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</si>
  <si>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</si>
  <si>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</si>
  <si>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</si>
  <si>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</si>
  <si>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</si>
  <si>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</si>
  <si>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</si>
  <si>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</si>
  <si>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</si>
  <si>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</si>
  <si>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</si>
  <si>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</si>
  <si>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</si>
  <si>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</si>
  <si>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</si>
  <si>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</si>
  <si>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</si>
  <si>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</si>
  <si>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</si>
  <si>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</si>
  <si>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</si>
  <si>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</si>
  <si>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</si>
  <si>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</si>
  <si>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</si>
  <si>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</si>
  <si>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</si>
  <si>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</si>
  <si>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</si>
  <si>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</si>
  <si>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</si>
  <si>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</si>
  <si>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</si>
  <si>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</si>
  <si>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</si>
  <si>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</si>
  <si>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</si>
  <si>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</si>
  <si>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</si>
  <si>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</si>
  <si>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</si>
  <si>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</si>
  <si>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</si>
  <si>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</si>
  <si>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</si>
  <si>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</si>
  <si>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</si>
  <si>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</si>
  <si>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</si>
  <si>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</si>
  <si>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</si>
  <si>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</si>
  <si>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</si>
  <si>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</si>
  <si>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</si>
  <si>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</si>
  <si>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</si>
  <si>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</si>
  <si>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</si>
  <si>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</si>
  <si>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</si>
  <si>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</si>
  <si>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</si>
  <si>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</si>
  <si>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</si>
  <si>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</si>
  <si>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</si>
  <si>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</si>
  <si>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</si>
  <si>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</si>
  <si>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</si>
  <si>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</si>
  <si>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</si>
  <si>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</si>
  <si>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</si>
  <si>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</si>
  <si>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</si>
  <si>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</si>
  <si>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</si>
  <si>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</si>
  <si>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</si>
  <si>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</si>
  <si>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</si>
  <si>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</si>
  <si>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</si>
  <si>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</si>
  <si>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</si>
  <si>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</si>
  <si>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</si>
  <si>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</si>
  <si>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</si>
  <si>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</si>
  <si>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</si>
  <si>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</si>
  <si>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</si>
  <si>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</si>
  <si>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</si>
  <si>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</si>
  <si>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</si>
  <si>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</si>
  <si>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</si>
  <si>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</si>
  <si>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</si>
  <si>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</si>
  <si>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</si>
  <si>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</si>
  <si>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</si>
  <si>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</si>
  <si>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</si>
  <si>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</si>
  <si>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</si>
  <si>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</si>
  <si>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</si>
  <si>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</si>
  <si>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</si>
  <si>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</si>
  <si>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</si>
  <si>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</si>
  <si>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</si>
  <si>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</si>
  <si>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</si>
  <si>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</si>
  <si>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</si>
  <si>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</si>
  <si>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</si>
  <si>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</si>
  <si>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</si>
  <si>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</si>
  <si>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</si>
  <si>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</si>
  <si>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</si>
  <si>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</si>
  <si>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</si>
  <si>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</si>
  <si>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</si>
  <si>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</si>
  <si>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</si>
  <si>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</si>
  <si>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</si>
  <si>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</si>
  <si>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</si>
  <si>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</si>
  <si>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</si>
  <si>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</si>
  <si>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</si>
  <si>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</si>
  <si>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</si>
  <si>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</si>
  <si>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</si>
  <si>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</si>
  <si>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</si>
  <si>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</si>
  <si>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</si>
  <si>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</si>
  <si>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</si>
  <si>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</si>
  <si>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</si>
  <si>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</si>
  <si>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</si>
  <si>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</si>
  <si>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</si>
  <si>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</si>
  <si>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</si>
  <si>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</si>
  <si>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</si>
  <si>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</si>
  <si>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</si>
  <si>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</si>
  <si>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</si>
  <si>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</si>
  <si>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</si>
  <si>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</si>
  <si>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</si>
  <si>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</si>
  <si>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</si>
  <si>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</si>
  <si>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</si>
  <si>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</si>
  <si>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</si>
  <si>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</si>
  <si>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</si>
  <si>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</si>
  <si>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</si>
  <si>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</si>
  <si>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</si>
  <si>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</si>
  <si>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</si>
  <si>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</si>
  <si>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</si>
  <si>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</si>
  <si>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</si>
  <si>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</si>
  <si>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</si>
  <si>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</si>
  <si>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</si>
  <si>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</si>
  <si>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</si>
  <si>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</si>
  <si>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</si>
  <si>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</si>
  <si>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</si>
  <si>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</si>
  <si>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</si>
  <si>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</si>
  <si>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</si>
  <si>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</si>
  <si>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</si>
  <si>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</si>
  <si>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</si>
  <si>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</si>
  <si>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</si>
  <si>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</si>
  <si>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</si>
  <si>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</si>
  <si>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</si>
  <si>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</si>
  <si>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</si>
  <si>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</si>
  <si>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</si>
  <si>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</si>
  <si>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</si>
  <si>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</si>
  <si>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</si>
  <si>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</si>
  <si>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</si>
  <si>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</si>
  <si>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</si>
  <si>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</si>
  <si>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</si>
  <si>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</si>
  <si>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</si>
  <si>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</si>
  <si>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</si>
  <si>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</si>
  <si>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</si>
  <si>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</si>
  <si>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</si>
  <si>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</si>
  <si>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</si>
  <si>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</si>
  <si>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</si>
  <si>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</si>
  <si>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</si>
  <si>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</si>
  <si>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</si>
  <si>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</si>
  <si>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</si>
  <si>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</si>
  <si>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</si>
  <si>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</si>
  <si>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</si>
  <si>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</si>
  <si>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</si>
  <si>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</si>
  <si>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</si>
  <si>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</si>
  <si>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</si>
  <si>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</si>
  <si>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</si>
  <si>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</si>
  <si>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</si>
  <si>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</si>
  <si>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</si>
  <si>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</si>
  <si>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</si>
  <si>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</si>
  <si>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</si>
  <si>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</si>
  <si>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</si>
  <si>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</si>
  <si>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</si>
  <si>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</si>
  <si>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</si>
  <si>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</si>
  <si>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</si>
  <si>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</si>
  <si>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</si>
  <si>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</si>
  <si>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</si>
  <si>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</si>
  <si>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</si>
  <si>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</si>
  <si>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</si>
  <si>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</si>
  <si>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</si>
  <si>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</si>
  <si>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</si>
  <si>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</si>
  <si>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</si>
  <si>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</si>
  <si>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</si>
  <si>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</si>
  <si>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</si>
  <si>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</si>
  <si>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</si>
  <si>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</si>
  <si>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</si>
  <si>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</si>
  <si>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</si>
  <si>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</si>
  <si>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</si>
  <si>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</si>
  <si>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</si>
  <si>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</si>
  <si>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</si>
  <si>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</si>
  <si>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</si>
  <si>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</si>
  <si>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</si>
  <si>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</si>
  <si>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</si>
  <si>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</si>
  <si>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</si>
  <si>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</si>
  <si>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</si>
  <si>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</si>
  <si>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</si>
  <si>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</si>
  <si>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</si>
  <si>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</si>
  <si>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</si>
  <si>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</si>
  <si>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</si>
  <si>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</si>
  <si>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</si>
  <si>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</si>
  <si>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</si>
  <si>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</si>
  <si>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</si>
  <si>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</si>
  <si>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</si>
  <si>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</si>
  <si>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</si>
  <si>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</si>
  <si>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</si>
  <si>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</si>
  <si>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</si>
  <si>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</si>
  <si>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</si>
  <si>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</si>
  <si>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</si>
  <si>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</si>
  <si>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</si>
  <si>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</si>
  <si>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</si>
  <si>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</si>
  <si>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</si>
  <si>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</si>
  <si>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</si>
  <si>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</si>
  <si>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</si>
  <si>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</si>
  <si>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</si>
  <si>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</si>
  <si>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</si>
  <si>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</si>
  <si>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</si>
  <si>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</si>
  <si>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</si>
  <si>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</si>
  <si>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</si>
  <si>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</si>
  <si>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</si>
  <si>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</si>
  <si>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</si>
  <si>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</si>
  <si>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</si>
  <si>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</si>
  <si>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</si>
  <si>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</si>
  <si>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</si>
  <si>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</si>
  <si>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</si>
  <si>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</si>
  <si>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</si>
  <si>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</si>
  <si>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</si>
  <si>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</si>
  <si>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</si>
  <si>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</si>
  <si>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</si>
  <si>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</si>
  <si>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</si>
  <si>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</si>
  <si>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</si>
  <si>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</si>
  <si>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</si>
  <si>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</si>
  <si>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</si>
  <si>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</si>
  <si>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</si>
  <si>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</si>
  <si>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</si>
  <si>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</si>
  <si>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</si>
  <si>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</si>
  <si>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</si>
  <si>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</si>
  <si>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</si>
  <si>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</si>
  <si>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</si>
  <si>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</si>
  <si>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</si>
  <si>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</si>
  <si>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</si>
  <si>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</si>
  <si>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</si>
  <si>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</si>
  <si>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</si>
  <si>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</si>
  <si>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</si>
  <si>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</si>
  <si>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</si>
  <si>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</si>
  <si>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</si>
  <si>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</si>
  <si>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</si>
  <si>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</si>
  <si>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</si>
  <si>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</si>
  <si>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</si>
  <si>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</si>
  <si>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</si>
  <si>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</si>
  <si>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</si>
  <si>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</si>
  <si>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</si>
  <si>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</si>
  <si>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</si>
  <si>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</si>
  <si>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</si>
  <si>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</si>
  <si>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</si>
  <si>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</si>
  <si>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</si>
  <si>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</si>
  <si>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</si>
  <si>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</si>
  <si>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</si>
  <si>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</si>
  <si>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</si>
  <si>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</si>
  <si>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</si>
  <si>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</si>
  <si>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</si>
  <si>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</si>
  <si>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</si>
  <si>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</si>
  <si>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</si>
  <si>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</si>
  <si>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</si>
  <si>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</si>
  <si>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</si>
  <si>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</si>
  <si>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</si>
  <si>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</si>
  <si>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</si>
  <si>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</si>
  <si>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</si>
  <si>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</si>
  <si>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</si>
  <si>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</si>
  <si>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</si>
  <si>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</si>
  <si>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</si>
  <si>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</si>
  <si>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</si>
  <si>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</si>
  <si>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</si>
  <si>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</si>
  <si>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</si>
  <si>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</si>
  <si>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</si>
  <si>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</si>
  <si>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</si>
  <si>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</si>
  <si>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</si>
  <si>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</si>
  <si>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</si>
  <si>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</si>
  <si>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</si>
  <si>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</si>
  <si>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</si>
  <si>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</si>
  <si>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</si>
  <si>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</si>
  <si>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</si>
  <si>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</si>
  <si>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</si>
  <si>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</si>
  <si>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</si>
  <si>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</si>
  <si>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</si>
  <si>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</si>
  <si>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</si>
  <si>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</si>
  <si>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</si>
  <si>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</si>
  <si>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</si>
  <si>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</si>
  <si>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</si>
  <si>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</si>
  <si>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</si>
  <si>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</si>
  <si>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</si>
  <si>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</si>
  <si>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</si>
  <si>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</si>
  <si>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</si>
  <si>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</si>
  <si>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</si>
  <si>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</si>
  <si>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</si>
  <si>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</si>
  <si>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</si>
  <si>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</si>
  <si>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</si>
  <si>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</si>
  <si>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</si>
  <si>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</si>
  <si>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</si>
  <si>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</si>
  <si>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</si>
  <si>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</si>
  <si>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</si>
  <si>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</si>
  <si>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</si>
  <si>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</si>
  <si>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</si>
  <si>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</si>
  <si>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</si>
  <si>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</si>
  <si>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</si>
  <si>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</si>
  <si>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</si>
  <si>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</si>
  <si>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</si>
  <si>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</si>
  <si>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</si>
  <si>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</si>
  <si>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</si>
  <si>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</si>
  <si>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</si>
  <si>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</si>
  <si>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</si>
  <si>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</si>
  <si>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</si>
  <si>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</si>
  <si>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</si>
  <si>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</si>
  <si>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</si>
  <si>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</si>
  <si>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</si>
  <si>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</si>
  <si>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</si>
  <si>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</si>
  <si>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</si>
  <si>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</si>
  <si>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</si>
  <si>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</si>
  <si>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</si>
  <si>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</si>
  <si>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</si>
  <si>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</si>
  <si>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</si>
  <si>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</si>
  <si>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</si>
  <si>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</si>
  <si>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</si>
  <si>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</si>
  <si>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</si>
  <si>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</si>
  <si>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</si>
  <si>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</si>
  <si>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</si>
  <si>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</si>
  <si>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</si>
  <si>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</si>
  <si>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</si>
  <si>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</si>
  <si>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</si>
  <si>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</si>
  <si>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</si>
  <si>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</si>
  <si>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</si>
  <si>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</si>
  <si>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</si>
  <si>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</si>
  <si>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</si>
  <si>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</si>
  <si>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</si>
  <si>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</si>
  <si>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</si>
  <si>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</si>
  <si>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</si>
  <si>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</si>
  <si>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</si>
  <si>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</si>
  <si>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</si>
  <si>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</si>
  <si>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</si>
  <si>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</si>
  <si>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</si>
  <si>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</si>
  <si>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</si>
  <si>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</si>
  <si>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</si>
  <si>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</si>
  <si>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</si>
  <si>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</si>
  <si>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</si>
  <si>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</si>
  <si>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</si>
  <si>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</si>
  <si>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</si>
  <si>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</si>
  <si>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</si>
  <si>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</si>
  <si>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</si>
  <si>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</si>
  <si>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</si>
  <si>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</si>
  <si>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</si>
  <si>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</si>
  <si>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</si>
  <si>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</si>
  <si>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</si>
  <si>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</si>
  <si>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</si>
  <si>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</si>
  <si>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</si>
  <si>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</si>
  <si>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</si>
  <si>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</si>
  <si>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</si>
  <si>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</si>
  <si>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</si>
  <si>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</si>
  <si>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</si>
  <si>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</si>
  <si>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</si>
  <si>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</si>
  <si>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</si>
  <si>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</si>
  <si>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</si>
  <si>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</si>
  <si>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</si>
  <si>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</si>
  <si>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</si>
  <si>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</si>
  <si>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</si>
  <si>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</si>
  <si>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</si>
  <si>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</si>
  <si>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</si>
  <si>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</si>
  <si>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</si>
  <si>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</si>
  <si>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</si>
  <si>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</si>
  <si>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</si>
  <si>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</si>
  <si>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</si>
  <si>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</si>
  <si>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</si>
  <si>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</si>
  <si>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</si>
  <si>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</si>
  <si>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</si>
  <si>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</si>
  <si>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</si>
  <si>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</si>
  <si>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</si>
  <si>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</si>
  <si>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</si>
  <si>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</si>
  <si>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</si>
  <si>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</si>
  <si>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</si>
  <si>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</si>
  <si>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</si>
  <si>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</si>
  <si>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</si>
  <si>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</si>
  <si>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</si>
  <si>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</si>
  <si>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</si>
  <si>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</si>
  <si>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</si>
  <si>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</si>
  <si>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</si>
  <si>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</si>
  <si>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</si>
  <si>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</si>
  <si>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</si>
  <si>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</si>
  <si>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</si>
  <si>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</si>
  <si>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</si>
  <si>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</si>
  <si>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</si>
  <si>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</si>
  <si>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</si>
  <si>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</si>
  <si>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</si>
  <si>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</si>
  <si>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</si>
  <si>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</si>
  <si>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</si>
  <si>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</si>
  <si>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</si>
  <si>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</si>
  <si>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</si>
  <si>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</si>
  <si>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</si>
  <si>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</si>
  <si>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</si>
  <si>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</si>
  <si>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</si>
  <si>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</si>
  <si>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</si>
  <si>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</si>
  <si>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</si>
  <si>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</si>
  <si>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</si>
  <si>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</si>
  <si>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</si>
  <si>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</si>
  <si>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</si>
  <si>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</si>
  <si>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</si>
  <si>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</si>
  <si>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</si>
  <si>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</si>
  <si>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</si>
  <si>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</si>
  <si>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</si>
  <si>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</si>
  <si>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</si>
  <si>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</si>
  <si>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</si>
  <si>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</si>
  <si>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</si>
  <si>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</si>
  <si>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</si>
  <si>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</si>
  <si>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</si>
  <si>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</si>
  <si>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</si>
  <si>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</si>
  <si>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</si>
  <si>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</si>
  <si>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</si>
  <si>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</si>
  <si>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</si>
  <si>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</si>
  <si>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</si>
  <si>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</si>
  <si>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</si>
  <si>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</si>
  <si>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</si>
  <si>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</si>
  <si>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</si>
  <si>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</si>
  <si>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</si>
  <si>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</si>
  <si>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</si>
  <si>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</si>
  <si>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</si>
  <si>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</si>
  <si>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</si>
  <si>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</si>
  <si>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</si>
  <si>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</si>
  <si>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</si>
  <si>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</si>
  <si>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</si>
  <si>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</si>
  <si>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</si>
  <si>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</si>
  <si>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</si>
  <si>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</si>
  <si>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</si>
  <si>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</si>
  <si>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</si>
  <si>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</si>
  <si>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</si>
  <si>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</si>
  <si>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</si>
  <si>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</si>
  <si>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</si>
  <si>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</si>
  <si>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</si>
  <si>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</si>
  <si>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</si>
  <si>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</si>
  <si>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</si>
  <si>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</si>
  <si>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</si>
  <si>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</si>
  <si>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</si>
  <si>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</si>
  <si>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</si>
  <si>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</si>
  <si>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</si>
  <si>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</si>
  <si>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</si>
  <si>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</si>
  <si>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</si>
  <si>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</si>
  <si>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</si>
  <si>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</si>
  <si>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</si>
  <si>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</si>
  <si>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</si>
  <si>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</si>
  <si>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</si>
  <si>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</si>
  <si>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</si>
  <si>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</si>
  <si>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</si>
  <si>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</si>
  <si>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</si>
  <si>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</si>
  <si>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</si>
  <si>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</si>
  <si>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</si>
  <si>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</si>
  <si>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</si>
  <si>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</si>
  <si>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</si>
  <si>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</si>
  <si>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</si>
  <si>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</si>
  <si>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</si>
  <si>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</si>
  <si>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</si>
  <si>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</si>
  <si>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</si>
  <si>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</si>
  <si>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</si>
  <si>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</si>
  <si>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</si>
  <si>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</si>
  <si>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</si>
  <si>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</si>
  <si>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</si>
  <si>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</si>
  <si>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</si>
  <si>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</si>
  <si>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</si>
  <si>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</si>
  <si>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</si>
  <si>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</si>
  <si>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</si>
  <si>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</si>
  <si>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</si>
  <si>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</si>
  <si>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</si>
  <si>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</si>
  <si>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</si>
  <si>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</si>
  <si>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</si>
  <si>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</si>
  <si>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</si>
  <si>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</si>
  <si>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</si>
  <si>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</si>
  <si>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</si>
  <si>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</si>
  <si>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</si>
  <si>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</si>
  <si>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</si>
  <si>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</si>
  <si>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</si>
  <si>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</si>
  <si>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</si>
  <si>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</si>
  <si>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</si>
  <si>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</si>
  <si>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</si>
  <si>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</si>
  <si>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</si>
  <si>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</si>
  <si>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</si>
  <si>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</si>
  <si>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</si>
  <si>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</si>
  <si>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</si>
  <si>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</si>
  <si>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</si>
  <si>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</si>
  <si>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</si>
  <si>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</si>
  <si>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</si>
  <si>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</si>
  <si>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</si>
  <si>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</si>
  <si>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</si>
  <si>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</si>
  <si>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</si>
  <si>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</si>
  <si>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</si>
  <si>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</si>
  <si>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</si>
  <si>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</si>
  <si>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</si>
  <si>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</si>
  <si>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</si>
  <si>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</si>
  <si>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</si>
  <si>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</si>
  <si>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</si>
  <si>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</si>
  <si>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</si>
  <si>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</si>
  <si>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</si>
  <si>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</si>
  <si>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</si>
  <si>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</si>
  <si>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</si>
  <si>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</si>
  <si>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</si>
  <si>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</si>
  <si>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</si>
  <si>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</si>
  <si>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</si>
  <si>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</si>
  <si>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</si>
  <si>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</si>
  <si>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</si>
  <si>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</si>
  <si>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</si>
  <si>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</si>
  <si>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</si>
  <si>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</si>
  <si>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</si>
  <si>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</si>
  <si>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</si>
  <si>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</si>
  <si>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</si>
  <si>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</si>
  <si>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</si>
  <si>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</si>
  <si>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</si>
  <si>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</si>
  <si>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</si>
  <si>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</si>
  <si>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</si>
  <si>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</si>
  <si>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</si>
  <si>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</si>
  <si>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</si>
  <si>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</si>
  <si>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</si>
  <si>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</si>
  <si>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</si>
  <si>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</si>
  <si>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</si>
  <si>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</si>
  <si>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</si>
  <si>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</si>
  <si>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</si>
  <si>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</si>
  <si>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</si>
  <si>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</si>
  <si>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</si>
  <si>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</si>
  <si>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</si>
  <si>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</si>
  <si>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</si>
  <si>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</si>
  <si>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</si>
  <si>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</si>
  <si>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</si>
  <si>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</si>
  <si>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</si>
  <si>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</si>
  <si>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</si>
  <si>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</si>
  <si>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</si>
  <si>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</si>
  <si>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</si>
  <si>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</si>
  <si>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</si>
  <si>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</si>
  <si>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</si>
  <si>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</si>
  <si>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</si>
  <si>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</si>
  <si>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</si>
  <si>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</si>
  <si>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</si>
  <si>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</si>
  <si>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</si>
  <si>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</si>
  <si>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</si>
  <si>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</si>
  <si>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</si>
  <si>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</si>
  <si>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</si>
  <si>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</si>
  <si>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</si>
  <si>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</si>
  <si>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</si>
  <si>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</si>
  <si>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</si>
  <si>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</si>
  <si>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</si>
  <si>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</si>
  <si>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</si>
  <si>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</si>
  <si>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</si>
  <si>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</si>
  <si>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</si>
  <si>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</si>
  <si>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</si>
  <si>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</si>
  <si>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</si>
  <si>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</si>
  <si>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</si>
  <si>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</si>
  <si>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</si>
  <si>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</si>
  <si>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</si>
  <si>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</si>
  <si>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</si>
  <si>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</si>
  <si>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</si>
  <si>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</si>
  <si>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</si>
  <si>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</si>
  <si>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</si>
  <si>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</si>
  <si>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</si>
  <si>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</si>
  <si>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</si>
  <si>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</si>
  <si>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</si>
  <si>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</si>
  <si>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</si>
  <si>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</si>
  <si>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</si>
  <si>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</si>
  <si>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</si>
  <si>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</si>
  <si>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</si>
  <si>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</si>
  <si>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</si>
  <si>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</si>
  <si>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</si>
  <si>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</si>
  <si>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</si>
  <si>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</si>
  <si>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</si>
  <si>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</si>
  <si>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</si>
  <si>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</si>
  <si>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</si>
  <si>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</si>
  <si>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</si>
  <si>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</si>
  <si>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</si>
  <si>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</si>
  <si>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</si>
  <si>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</si>
  <si>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</si>
  <si>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</si>
  <si>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</si>
  <si>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</si>
  <si>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</si>
  <si>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</si>
  <si>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</si>
  <si>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</si>
  <si>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</si>
  <si>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</si>
  <si>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</si>
  <si>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</si>
  <si>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</si>
  <si>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</si>
  <si>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</si>
  <si>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</si>
  <si>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</si>
  <si>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</si>
  <si>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</si>
  <si>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</si>
  <si>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</si>
  <si>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</si>
  <si>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</si>
  <si>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</si>
  <si>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</si>
  <si>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</si>
  <si>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</si>
  <si>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</si>
  <si>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</si>
  <si>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</si>
  <si>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</si>
  <si>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</si>
  <si>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</si>
  <si>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</si>
  <si>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</si>
  <si>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</si>
  <si>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</si>
  <si>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</si>
  <si>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</si>
  <si>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</si>
  <si>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</si>
  <si>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</si>
  <si>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</si>
  <si>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</si>
  <si>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</si>
  <si>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</si>
  <si>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</si>
  <si>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</si>
  <si>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</si>
  <si>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</si>
  <si>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</si>
  <si>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</si>
  <si>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</si>
  <si>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</si>
  <si>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</si>
  <si>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</si>
  <si>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</si>
  <si>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</si>
  <si>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</si>
  <si>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</si>
  <si>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</si>
  <si>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</si>
  <si>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</si>
  <si>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</si>
  <si>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</si>
  <si>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</si>
  <si>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</si>
  <si>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</si>
  <si>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</si>
  <si>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</si>
  <si>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</si>
  <si>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</si>
  <si>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</si>
  <si>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</si>
  <si>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</si>
  <si>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</si>
  <si>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</si>
  <si>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</si>
  <si>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</si>
  <si>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</si>
  <si>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</si>
  <si>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</si>
  <si>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</si>
  <si>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</si>
  <si>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</si>
  <si>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</si>
  <si>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</si>
  <si>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</si>
  <si>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</si>
  <si>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</si>
  <si>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</si>
  <si>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</si>
  <si>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</si>
  <si>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</si>
  <si>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</si>
  <si>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</si>
  <si>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</si>
  <si>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</si>
  <si>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</si>
  <si>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</si>
  <si>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</si>
  <si>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</si>
  <si>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</si>
  <si>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</si>
  <si>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</si>
  <si>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</si>
  <si>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</si>
  <si>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</si>
  <si>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</si>
  <si>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</si>
  <si>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</si>
  <si>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</si>
  <si>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</si>
  <si>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</si>
  <si>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</si>
  <si>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</si>
  <si>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</si>
  <si>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</si>
  <si>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</si>
  <si>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</si>
  <si>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</si>
  <si>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</si>
  <si>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</si>
  <si>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</si>
  <si>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</si>
  <si>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</si>
  <si>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</si>
  <si>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</si>
  <si>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</si>
  <si>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</si>
  <si>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</si>
  <si>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</si>
  <si>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</si>
  <si>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</si>
  <si>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</si>
  <si>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</si>
  <si>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</si>
  <si>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</si>
  <si>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</si>
  <si>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</si>
  <si>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</si>
  <si>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</si>
  <si>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</si>
  <si>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</si>
  <si>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</si>
  <si>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</si>
  <si>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</si>
  <si>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</si>
  <si>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</si>
  <si>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</si>
  <si>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</si>
  <si>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</si>
  <si>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</si>
  <si>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</si>
  <si>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</si>
  <si>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</si>
  <si>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</si>
  <si>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</si>
  <si>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</si>
  <si>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</si>
  <si>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</si>
  <si>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</si>
  <si>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</si>
  <si>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</si>
  <si>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</si>
  <si>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</si>
  <si>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</si>
  <si>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</si>
  <si>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</si>
  <si>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</si>
  <si>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</si>
  <si>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</si>
  <si>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</si>
  <si>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</si>
  <si>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</si>
  <si>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</si>
  <si>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</si>
  <si>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</si>
  <si>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</si>
  <si>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</si>
  <si>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</si>
  <si>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</si>
  <si>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</si>
  <si>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</si>
  <si>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</si>
  <si>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</si>
  <si>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</si>
  <si>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</si>
  <si>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</si>
  <si>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</si>
  <si>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</si>
  <si>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</si>
  <si>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</si>
  <si>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</si>
  <si>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</si>
  <si>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</si>
  <si>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</si>
  <si>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</si>
  <si>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</si>
  <si>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</si>
  <si>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</si>
  <si>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</si>
  <si>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</si>
  <si>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</si>
  <si>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</si>
  <si>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</si>
  <si>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</si>
  <si>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</si>
  <si>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</si>
  <si>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</si>
  <si>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</si>
  <si>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</si>
  <si>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</si>
  <si>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</si>
  <si>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</si>
  <si>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</si>
  <si>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</si>
  <si>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</si>
  <si>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</si>
  <si>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</si>
  <si>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</si>
  <si>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</si>
  <si>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</si>
  <si>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</si>
  <si>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</si>
  <si>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</si>
  <si>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</si>
  <si>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</si>
  <si>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</si>
  <si>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</si>
  <si>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</si>
  <si>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</si>
  <si>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</si>
  <si>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</si>
  <si>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</si>
  <si>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</si>
  <si>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</si>
  <si>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</si>
  <si>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</si>
  <si>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</si>
  <si>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</si>
  <si>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</si>
  <si>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</si>
  <si>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</si>
  <si>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</si>
  <si>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</si>
  <si>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</si>
  <si>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</si>
  <si>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</si>
  <si>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</si>
  <si>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</si>
  <si>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</si>
  <si>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</si>
  <si>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</si>
  <si>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</si>
  <si>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</si>
  <si>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</si>
  <si>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</si>
  <si>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</si>
  <si>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</si>
  <si>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</si>
  <si>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</si>
  <si>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</si>
  <si>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</si>
  <si>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</si>
  <si>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</si>
  <si>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</si>
  <si>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</si>
  <si>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</si>
  <si>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</si>
  <si>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</si>
  <si>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</si>
  <si>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</si>
  <si>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</si>
  <si>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</si>
  <si>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</si>
  <si>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</si>
  <si>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</si>
  <si>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</si>
  <si>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</si>
  <si>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</si>
  <si>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</si>
  <si>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</si>
  <si>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</si>
  <si>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</si>
  <si>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</si>
  <si>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</si>
  <si>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</si>
  <si>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</si>
  <si>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</si>
  <si>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</si>
  <si>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</si>
  <si>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</si>
  <si>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</si>
  <si>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</si>
  <si>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</si>
  <si>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</si>
  <si>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</si>
  <si>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</si>
  <si>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</si>
  <si>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</si>
  <si>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</si>
  <si>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</si>
  <si>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</si>
  <si>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</si>
  <si>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</si>
  <si>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</si>
  <si>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</si>
  <si>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</si>
  <si>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</si>
  <si>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</si>
  <si>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</si>
  <si>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</si>
  <si>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</si>
  <si>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</si>
  <si>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</si>
  <si>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</si>
  <si>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</si>
  <si>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</si>
  <si>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</si>
  <si>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</si>
  <si>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</si>
  <si>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</si>
  <si>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</si>
  <si>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</si>
  <si>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</si>
  <si>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</si>
  <si>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</si>
  <si>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</si>
  <si>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</si>
  <si>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</si>
  <si>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</si>
  <si>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</si>
  <si>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</si>
  <si>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</si>
  <si>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</si>
  <si>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</si>
  <si>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</si>
  <si>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</si>
  <si>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</si>
  <si>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</si>
  <si>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</si>
  <si>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</si>
  <si>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</si>
  <si>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</si>
  <si>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</si>
  <si>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</si>
  <si>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</si>
  <si>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</si>
  <si>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</si>
  <si>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</si>
  <si>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</si>
  <si>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</si>
  <si>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</si>
  <si>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</si>
  <si>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</si>
  <si>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</si>
  <si>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</si>
  <si>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</si>
  <si>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</si>
  <si>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</si>
  <si>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</si>
  <si>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</si>
  <si>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</si>
  <si>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</si>
  <si>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</si>
  <si>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</si>
  <si>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</si>
  <si>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</si>
  <si>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</si>
  <si>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</si>
  <si>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</si>
  <si>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</si>
  <si>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</si>
  <si>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</si>
  <si>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</si>
  <si>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</si>
  <si>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</si>
  <si>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</si>
  <si>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</si>
  <si>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</si>
  <si>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</si>
  <si>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</si>
  <si>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</si>
  <si>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</si>
  <si>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</si>
  <si>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</si>
  <si>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</si>
  <si>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</si>
  <si>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</si>
  <si>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</si>
  <si>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</si>
  <si>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</si>
  <si>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</si>
  <si>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</si>
  <si>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</si>
  <si>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</si>
  <si>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</si>
  <si>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</si>
  <si>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</si>
  <si>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</si>
  <si>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</si>
  <si>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</si>
  <si>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</si>
  <si>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</si>
  <si>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</si>
  <si>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</si>
  <si>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</si>
  <si>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</si>
  <si>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</si>
  <si>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</si>
  <si>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</si>
  <si>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</si>
  <si>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</si>
  <si>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</si>
  <si>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</si>
  <si>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</si>
  <si>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</si>
  <si>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</si>
  <si>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</si>
  <si>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</si>
  <si>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</si>
  <si>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</si>
  <si>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</si>
  <si>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</si>
  <si>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</si>
  <si>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</si>
  <si>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</si>
  <si>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</si>
  <si>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</si>
  <si>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</si>
  <si>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</si>
  <si>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</si>
  <si>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</si>
  <si>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</si>
  <si>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</si>
  <si>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</si>
  <si>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</si>
  <si>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</si>
  <si>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</si>
  <si>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</si>
  <si>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</si>
  <si>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</si>
  <si>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</si>
  <si>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</si>
  <si>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</si>
  <si>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</si>
  <si>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</si>
  <si>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</si>
  <si>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</si>
  <si>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</si>
  <si>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</si>
  <si>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</si>
  <si>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</si>
  <si>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</si>
  <si>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</si>
  <si>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</si>
  <si>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</si>
  <si>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</si>
  <si>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</si>
  <si>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</si>
  <si>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</si>
  <si>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</si>
  <si>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</si>
  <si>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</si>
  <si>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</si>
  <si>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</si>
  <si>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</si>
  <si>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</si>
  <si>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</si>
  <si>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</si>
  <si>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</si>
  <si>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</si>
  <si>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</si>
  <si>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</si>
  <si>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</si>
  <si>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</si>
  <si>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</si>
  <si>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</si>
  <si>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</si>
  <si>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</si>
  <si>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</si>
  <si>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</si>
  <si>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</si>
  <si>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</si>
  <si>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</si>
  <si>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</si>
  <si>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</si>
  <si>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</si>
  <si>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</si>
  <si>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</si>
  <si>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</si>
  <si>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</si>
  <si>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</si>
  <si>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</si>
  <si>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</si>
  <si>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</si>
  <si>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</si>
  <si>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</si>
  <si>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</si>
  <si>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</si>
  <si>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</si>
  <si>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</si>
  <si>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</si>
  <si>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</si>
  <si>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</si>
  <si>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</si>
  <si>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</si>
  <si>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</si>
  <si>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</si>
  <si>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</si>
  <si>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</si>
  <si>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</si>
  <si>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</si>
  <si>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</si>
  <si>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</si>
  <si>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</si>
  <si>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</si>
  <si>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</si>
  <si>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</si>
  <si>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</si>
  <si>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</si>
  <si>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</si>
  <si>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</si>
  <si>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</si>
  <si>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</si>
  <si>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</si>
  <si>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</si>
  <si>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</si>
  <si>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</si>
  <si>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</si>
  <si>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</si>
  <si>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</si>
  <si>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</si>
  <si>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</si>
  <si>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</si>
  <si>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</si>
  <si>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</si>
  <si>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</si>
  <si>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</si>
  <si>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</si>
  <si>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</si>
  <si>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</si>
  <si>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</si>
  <si>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</si>
  <si>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</si>
  <si>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</si>
  <si>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</si>
  <si>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</si>
  <si>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</si>
  <si>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</si>
  <si>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</si>
  <si>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</si>
  <si>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</si>
  <si>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</si>
  <si>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</si>
  <si>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</si>
  <si>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</si>
  <si>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</si>
  <si>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</si>
  <si>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</si>
  <si>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</si>
  <si>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</si>
  <si>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</si>
  <si>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</si>
  <si>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</si>
  <si>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</si>
  <si>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</si>
  <si>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</si>
  <si>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</si>
  <si>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</si>
  <si>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</si>
  <si>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</si>
  <si>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</si>
  <si>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</si>
  <si>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</si>
  <si>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</si>
  <si>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</si>
  <si>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</si>
  <si>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</si>
  <si>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</si>
  <si>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</si>
  <si>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</si>
  <si>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</si>
  <si>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</si>
  <si>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</si>
  <si>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</si>
  <si>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</si>
  <si>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</si>
  <si>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</si>
  <si>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</si>
  <si>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</si>
  <si>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</si>
  <si>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</si>
  <si>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</si>
  <si>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</si>
  <si>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</si>
  <si>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</si>
  <si>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</si>
  <si>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</si>
  <si>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</si>
  <si>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</si>
  <si>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</si>
  <si>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</si>
  <si>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</si>
  <si>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</si>
  <si>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</si>
  <si>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</si>
  <si>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</si>
  <si>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</si>
  <si>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</si>
  <si>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</si>
  <si>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</si>
  <si>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</si>
  <si>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</si>
  <si>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</si>
  <si>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</si>
  <si>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</si>
  <si>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</si>
  <si>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</si>
  <si>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</si>
  <si>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</si>
  <si>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</si>
  <si>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</si>
  <si>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</si>
  <si>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</si>
  <si>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</si>
  <si>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</si>
  <si>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</si>
  <si>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</si>
  <si>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</si>
  <si>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</si>
  <si>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</si>
  <si>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</si>
  <si>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</si>
  <si>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</si>
  <si>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</si>
  <si>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</si>
  <si>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</si>
  <si>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</si>
  <si>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</si>
  <si>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</si>
  <si>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</si>
  <si>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</si>
  <si>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</si>
  <si>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</si>
  <si>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</si>
  <si>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</si>
  <si>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</si>
  <si>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</si>
  <si>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</si>
  <si>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</si>
  <si>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</si>
  <si>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</si>
  <si>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</si>
  <si>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</si>
  <si>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</si>
  <si>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</si>
  <si>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</si>
  <si>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</si>
  <si>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</si>
  <si>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</si>
  <si>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</si>
  <si>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</si>
  <si>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</si>
  <si>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</si>
  <si>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</si>
  <si>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</si>
  <si>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</si>
  <si>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</si>
  <si>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</si>
  <si>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</si>
  <si>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</si>
  <si>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</si>
  <si>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</si>
  <si>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</si>
  <si>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</si>
  <si>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</si>
  <si>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</si>
  <si>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</si>
  <si>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</si>
  <si>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</si>
  <si>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</si>
  <si>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</si>
  <si>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</si>
  <si>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</si>
  <si>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</si>
  <si>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</si>
  <si>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</si>
  <si>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</si>
  <si>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</si>
  <si>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</si>
  <si>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</si>
  <si>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</si>
  <si>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</si>
  <si>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</si>
  <si>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</si>
  <si>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</si>
  <si>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</si>
  <si>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</si>
  <si>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</si>
  <si>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</si>
  <si>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</si>
  <si>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</si>
  <si>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</si>
  <si>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</si>
  <si>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</si>
  <si>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</si>
  <si>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</si>
  <si>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</si>
  <si>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</si>
  <si>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</si>
  <si>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</si>
  <si>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</si>
  <si>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</si>
  <si>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</si>
  <si>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</si>
  <si>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</si>
  <si>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</si>
  <si>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</si>
  <si>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</si>
  <si>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</si>
  <si>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</si>
  <si>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</si>
  <si>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</si>
  <si>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</si>
  <si>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</si>
  <si>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</si>
  <si>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</si>
  <si>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</si>
  <si>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</si>
  <si>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</si>
  <si>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</si>
  <si>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</si>
  <si>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</si>
  <si>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</si>
  <si>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</si>
  <si>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</si>
  <si>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</si>
  <si>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</si>
  <si>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</si>
  <si>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</si>
  <si>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</si>
  <si>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</si>
  <si>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</si>
  <si>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</si>
  <si>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</si>
  <si>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</si>
  <si>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</si>
  <si>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</si>
  <si>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</si>
  <si>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</si>
  <si>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</si>
  <si>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</si>
  <si>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</si>
  <si>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</si>
  <si>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</si>
  <si>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</si>
  <si>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</si>
  <si>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</si>
  <si>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</si>
  <si>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</si>
  <si>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</si>
  <si>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</si>
  <si>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</si>
  <si>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</si>
  <si>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</si>
  <si>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</si>
  <si>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</si>
  <si>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</si>
  <si>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</si>
  <si>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</si>
  <si>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</si>
  <si>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</si>
  <si>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</si>
  <si>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</si>
  <si>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</si>
  <si>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</si>
  <si>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</si>
  <si>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</si>
  <si>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</si>
  <si>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</si>
  <si>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</si>
  <si>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</si>
  <si>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</si>
  <si>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</si>
  <si>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</si>
  <si>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</si>
  <si>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</si>
  <si>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</si>
  <si>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</si>
  <si>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</si>
  <si>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</si>
  <si>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</si>
  <si>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</si>
  <si>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</si>
  <si>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</si>
  <si>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</si>
  <si>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</si>
  <si>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</si>
  <si>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</si>
  <si>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</si>
  <si>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</si>
  <si>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</si>
  <si>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</si>
  <si>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</si>
  <si>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</si>
  <si>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</si>
  <si>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</si>
  <si>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</si>
  <si>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</si>
  <si>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</si>
  <si>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</si>
  <si>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</si>
  <si>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</si>
  <si>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</si>
  <si>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</si>
  <si>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</si>
  <si>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</si>
  <si>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</si>
  <si>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</si>
  <si>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</si>
  <si>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</si>
  <si>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</si>
  <si>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</si>
  <si>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</si>
  <si>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</si>
  <si>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</si>
  <si>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</si>
  <si>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</si>
  <si>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</si>
  <si>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</si>
  <si>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</si>
  <si>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</si>
  <si>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</si>
  <si>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</si>
  <si>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</si>
  <si>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</si>
  <si>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</si>
  <si>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</si>
  <si>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</si>
  <si>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</si>
  <si>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</si>
  <si>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</si>
  <si>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</si>
  <si>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</si>
  <si>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</si>
  <si>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</si>
  <si>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</si>
  <si>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</si>
  <si>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</si>
  <si>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</si>
  <si>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</si>
  <si>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</si>
  <si>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</si>
  <si>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</si>
  <si>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</si>
  <si>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</si>
  <si>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</si>
  <si>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</si>
  <si>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</si>
  <si>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</si>
  <si>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</si>
  <si>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</si>
  <si>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</si>
  <si>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</si>
  <si>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</si>
  <si>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</si>
  <si>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</si>
  <si>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</si>
  <si>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</si>
  <si>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</si>
  <si>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</si>
  <si>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</si>
  <si>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</si>
  <si>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</si>
  <si>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</si>
  <si>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</si>
  <si>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</si>
  <si>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</si>
  <si>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</si>
  <si>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</si>
  <si>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</si>
  <si>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</si>
  <si>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</si>
  <si>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</si>
  <si>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</si>
  <si>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</si>
  <si>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</si>
  <si>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</si>
  <si>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</si>
  <si>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</si>
  <si>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</si>
  <si>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</si>
  <si>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</si>
  <si>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</si>
  <si>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</si>
  <si>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</si>
  <si>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</si>
  <si>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</si>
  <si>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</si>
  <si>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</si>
  <si>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</si>
  <si>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</si>
  <si>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</si>
  <si>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</si>
  <si>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</si>
  <si>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</si>
  <si>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</si>
  <si>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</si>
  <si>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</si>
  <si>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</si>
  <si>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</si>
  <si>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</si>
  <si>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</si>
  <si>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</si>
  <si>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</si>
  <si>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</si>
  <si>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</si>
  <si>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</si>
  <si>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</si>
  <si>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</si>
  <si>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</si>
  <si>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</si>
  <si>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</si>
  <si>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</si>
  <si>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</si>
  <si>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</si>
  <si>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</si>
  <si>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</si>
  <si>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</si>
  <si>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</si>
  <si>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</si>
  <si>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</si>
  <si>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</si>
  <si>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</si>
  <si>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</si>
  <si>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</si>
  <si>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</si>
  <si>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</si>
  <si>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</si>
  <si>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</si>
  <si>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</si>
  <si>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</si>
  <si>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</si>
  <si>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</si>
  <si>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</si>
  <si>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</si>
  <si>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</si>
  <si>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</si>
  <si>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</si>
  <si>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</si>
  <si>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</si>
  <si>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</si>
  <si>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</si>
  <si>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</si>
  <si>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</si>
  <si>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</si>
  <si>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</si>
  <si>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</si>
  <si>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</si>
  <si>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</si>
  <si>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</si>
  <si>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</si>
  <si>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</si>
  <si>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</si>
  <si>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</si>
  <si>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</si>
  <si>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</si>
  <si>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</si>
  <si>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</si>
  <si>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</si>
  <si>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</si>
  <si>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</si>
  <si>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</si>
  <si>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</si>
  <si>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</si>
  <si>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</si>
  <si>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</si>
  <si>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</si>
  <si>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</si>
  <si>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</si>
  <si>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</si>
  <si>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</si>
  <si>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</si>
  <si>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</si>
  <si>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</si>
  <si>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</si>
  <si>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</si>
  <si>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</si>
  <si>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</si>
  <si>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</si>
  <si>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</si>
  <si>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</si>
  <si>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</si>
  <si>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</si>
  <si>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</si>
  <si>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</si>
  <si>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</si>
  <si>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</si>
  <si>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</si>
  <si>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</si>
  <si>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</si>
  <si>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</si>
  <si>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</si>
  <si>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</si>
  <si>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</si>
  <si>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</si>
  <si>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</si>
  <si>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</si>
  <si>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</si>
  <si>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</si>
  <si>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</si>
  <si>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</si>
  <si>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</si>
  <si>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</si>
  <si>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</si>
  <si>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</si>
  <si>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</si>
  <si>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</si>
  <si>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</si>
  <si>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</si>
  <si>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</si>
  <si>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</si>
  <si>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</si>
  <si>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</si>
  <si>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</si>
  <si>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</si>
  <si>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</si>
  <si>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</si>
  <si>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</si>
  <si>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</si>
  <si>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</si>
  <si>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</si>
  <si>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</si>
  <si>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</si>
  <si>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</si>
  <si>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</si>
  <si>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</si>
  <si>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</si>
  <si>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</si>
  <si>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</si>
  <si>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</si>
  <si>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</si>
  <si>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</si>
  <si>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</si>
  <si>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</si>
  <si>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</si>
  <si>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</si>
  <si>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</si>
  <si>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</si>
  <si>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</si>
  <si>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</si>
  <si>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</si>
  <si>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</si>
  <si>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</si>
  <si>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</si>
  <si>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</si>
  <si>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</si>
  <si>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</si>
  <si>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</si>
  <si>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</si>
  <si>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</si>
  <si>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</si>
  <si>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</si>
  <si>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</si>
  <si>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</si>
  <si>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</si>
  <si>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</si>
  <si>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</si>
  <si>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</si>
  <si>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</si>
  <si>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</si>
  <si>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</si>
  <si>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</si>
  <si>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</si>
  <si>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</si>
  <si>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</si>
  <si>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</si>
  <si>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</si>
  <si>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</si>
  <si>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</si>
  <si>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</si>
  <si>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</si>
  <si>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</si>
  <si>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</si>
  <si>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</si>
  <si>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</si>
  <si>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</si>
  <si>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</si>
  <si>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</si>
  <si>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</si>
  <si>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</si>
  <si>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</si>
  <si>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</si>
  <si>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</si>
  <si>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</si>
  <si>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</si>
  <si>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</si>
  <si>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</si>
  <si>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</si>
  <si>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</si>
  <si>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</si>
  <si>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</si>
  <si>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</si>
  <si>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</si>
  <si>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</si>
  <si>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</si>
  <si>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</si>
  <si>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</si>
  <si>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</si>
  <si>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</si>
  <si>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</si>
  <si>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</si>
  <si>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</si>
  <si>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</si>
  <si>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</si>
  <si>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</si>
  <si>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</si>
  <si>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</si>
  <si>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</si>
  <si>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</si>
  <si>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</si>
  <si>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</si>
  <si>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</si>
  <si>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</si>
  <si>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</si>
  <si>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</si>
  <si>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</si>
  <si>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</si>
  <si>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</si>
  <si>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</si>
  <si>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</si>
  <si>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</si>
  <si>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</si>
  <si>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</si>
  <si>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</si>
  <si>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</si>
  <si>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</si>
  <si>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</si>
  <si>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</si>
  <si>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</si>
  <si>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</si>
  <si>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</si>
  <si>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</si>
  <si>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</si>
  <si>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</si>
  <si>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</si>
  <si>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</si>
  <si>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</si>
  <si>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</si>
  <si>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</si>
  <si>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</si>
  <si>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</si>
  <si>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</si>
  <si>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</si>
  <si>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</si>
  <si>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</si>
  <si>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</si>
  <si>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</si>
  <si>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</si>
  <si>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</si>
  <si>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</si>
  <si>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</si>
  <si>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</si>
  <si>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</si>
  <si>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</si>
  <si>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</si>
  <si>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</si>
  <si>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</si>
  <si>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</si>
  <si>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</si>
  <si>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</si>
  <si>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</si>
  <si>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</si>
  <si>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</si>
  <si>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</si>
  <si>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</si>
  <si>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</si>
  <si>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</si>
  <si>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</si>
  <si>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</si>
  <si>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</si>
  <si>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</si>
  <si>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</si>
  <si>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</si>
  <si>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</si>
  <si>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</si>
  <si>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</si>
  <si>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</si>
  <si>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</si>
  <si>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</si>
  <si>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</si>
  <si>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</si>
  <si>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</si>
  <si>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</si>
  <si>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</si>
  <si>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</si>
  <si>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</si>
  <si>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</si>
  <si>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</si>
  <si>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</si>
  <si>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</si>
  <si>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</si>
  <si>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</si>
  <si>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</si>
  <si>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</si>
  <si>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</si>
  <si>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</si>
  <si>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</si>
  <si>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</si>
  <si>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</si>
  <si>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</si>
  <si>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</si>
  <si>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</si>
  <si>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</si>
  <si>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</si>
  <si>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</si>
  <si>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</si>
  <si>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</si>
  <si>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</si>
  <si>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</si>
  <si>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</si>
  <si>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</si>
  <si>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</si>
  <si>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</si>
  <si>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</si>
  <si>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</si>
  <si>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</si>
  <si>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</si>
  <si>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</si>
  <si>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</si>
  <si>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</si>
  <si>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</si>
  <si>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</si>
  <si>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</si>
  <si>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</si>
  <si>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</si>
  <si>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</si>
  <si>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</si>
  <si>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</si>
  <si>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</si>
  <si>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</si>
  <si>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</si>
  <si>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</si>
  <si>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</si>
  <si>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</si>
  <si>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</si>
  <si>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</si>
  <si>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</si>
  <si>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</si>
  <si>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</si>
  <si>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</si>
  <si>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</si>
  <si>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</si>
  <si>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</si>
  <si>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</si>
  <si>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</si>
  <si>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</si>
  <si>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</si>
  <si>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</si>
  <si>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</si>
  <si>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</si>
  <si>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</si>
  <si>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</si>
  <si>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</si>
  <si>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</si>
  <si>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</si>
  <si>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</si>
  <si>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</si>
  <si>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</si>
  <si>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</si>
  <si>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</si>
  <si>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</si>
  <si>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</si>
  <si>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</si>
  <si>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</si>
  <si>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</si>
  <si>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</si>
  <si>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</si>
  <si>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</si>
  <si>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</si>
  <si>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</si>
  <si>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</si>
  <si>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</si>
  <si>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</si>
  <si>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</si>
  <si>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</si>
  <si>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</si>
  <si>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</si>
  <si>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</si>
  <si>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</si>
  <si>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</si>
  <si>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</si>
  <si>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</si>
  <si>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</si>
  <si>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</si>
  <si>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</si>
  <si>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</si>
  <si>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</si>
  <si>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</si>
  <si>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</si>
  <si>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</si>
  <si>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</si>
  <si>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</si>
  <si>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</si>
  <si>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</si>
  <si>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</si>
  <si>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</si>
  <si>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</si>
  <si>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</si>
  <si>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</si>
  <si>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</si>
  <si>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</si>
  <si>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</si>
  <si>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</si>
  <si>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</si>
  <si>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</si>
  <si>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</si>
  <si>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</si>
  <si>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</si>
  <si>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</si>
  <si>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</si>
  <si>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</si>
  <si>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</si>
  <si>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</si>
  <si>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</si>
  <si>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</si>
  <si>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</si>
  <si>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</si>
  <si>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</si>
  <si>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</si>
  <si>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</si>
  <si>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</si>
  <si>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</si>
  <si>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</si>
  <si>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</si>
  <si>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</si>
  <si>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</si>
  <si>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</si>
  <si>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</si>
  <si>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</si>
  <si>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</si>
  <si>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</si>
  <si>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</si>
  <si>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</si>
  <si>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</si>
  <si>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</si>
  <si>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</si>
  <si>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</si>
  <si>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</si>
  <si>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</si>
  <si>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</si>
  <si>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</si>
  <si>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</si>
  <si>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</si>
  <si>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</si>
  <si>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</si>
  <si>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</si>
  <si>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</si>
  <si>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</si>
  <si>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</si>
  <si>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</si>
  <si>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</si>
  <si>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</si>
  <si>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</si>
  <si>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</si>
  <si>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</si>
  <si>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</si>
  <si>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</si>
  <si>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</si>
  <si>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</si>
  <si>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</si>
  <si>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</si>
  <si>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</si>
  <si>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</si>
  <si>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</si>
  <si>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</si>
  <si>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</si>
  <si>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</si>
  <si>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</si>
  <si>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</si>
  <si>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</si>
  <si>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</si>
  <si>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</si>
  <si>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</si>
  <si>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</si>
  <si>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</si>
  <si>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</si>
  <si>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</si>
  <si>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</si>
  <si>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</si>
  <si>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</si>
  <si>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</si>
  <si>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</si>
  <si>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</si>
  <si>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</si>
  <si>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</si>
  <si>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</si>
  <si>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</si>
  <si>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</si>
  <si>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</si>
  <si>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</si>
  <si>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</si>
  <si>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</si>
  <si>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</si>
  <si>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</si>
  <si>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</si>
  <si>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</si>
  <si>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</si>
  <si>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</si>
  <si>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</si>
  <si>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</si>
  <si>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</si>
  <si>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</si>
  <si>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</si>
  <si>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</si>
  <si>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</si>
  <si>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</si>
  <si>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</si>
  <si>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</si>
  <si>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</si>
  <si>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</si>
  <si>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</si>
  <si>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</si>
  <si>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</si>
  <si>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</si>
  <si>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</si>
  <si>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</si>
  <si>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</si>
  <si>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</si>
  <si>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</si>
  <si>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</si>
  <si>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</si>
  <si>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</si>
  <si>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</si>
  <si>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</si>
  <si>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</si>
  <si>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</si>
  <si>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</si>
  <si>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</si>
  <si>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</si>
  <si>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</si>
  <si>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</si>
  <si>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</si>
  <si>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</si>
  <si>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</si>
  <si>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</si>
  <si>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</si>
  <si>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</si>
  <si>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</si>
  <si>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</si>
  <si>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</si>
  <si>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</si>
  <si>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</si>
  <si>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</si>
  <si>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</si>
  <si>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</si>
  <si>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</si>
  <si>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</si>
  <si>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</si>
  <si>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</si>
  <si>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</si>
  <si>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</si>
  <si>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</si>
  <si>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</si>
  <si>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</si>
  <si>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</si>
  <si>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</si>
  <si>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</si>
  <si>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</si>
  <si>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</si>
  <si>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</si>
  <si>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</si>
  <si>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</si>
  <si>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</si>
  <si>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</si>
  <si>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</si>
  <si>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</si>
  <si>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</si>
  <si>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</si>
  <si>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</si>
  <si>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</si>
  <si>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</si>
  <si>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</si>
  <si>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</si>
  <si>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</si>
  <si>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</si>
  <si>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</si>
  <si>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</si>
  <si>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</si>
  <si>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</si>
  <si>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</si>
  <si>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</si>
  <si>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</si>
  <si>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</si>
  <si>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</si>
  <si>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</si>
  <si>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</si>
  <si>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</si>
  <si>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</si>
  <si>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</si>
  <si>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</si>
  <si>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</si>
  <si>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</si>
  <si>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</si>
  <si>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</si>
  <si>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</si>
  <si>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</si>
  <si>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</si>
  <si>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</si>
  <si>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</si>
  <si>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</si>
  <si>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</si>
  <si>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</si>
  <si>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</si>
  <si>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</si>
  <si>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</si>
  <si>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</si>
  <si>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</si>
  <si>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</si>
  <si>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</si>
  <si>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</si>
  <si>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</si>
  <si>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</si>
  <si>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</si>
  <si>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</si>
  <si>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</si>
  <si>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</si>
  <si>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</si>
  <si>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</si>
  <si>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</si>
  <si>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</si>
  <si>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</si>
  <si>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</si>
  <si>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</si>
  <si>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</si>
  <si>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</si>
  <si>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</si>
  <si>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</si>
  <si>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</si>
  <si>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</si>
  <si>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</si>
  <si>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</si>
  <si>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</si>
  <si>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</si>
  <si>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</si>
  <si>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</si>
  <si>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</si>
  <si>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</si>
  <si>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</si>
  <si>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</si>
  <si>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</si>
  <si>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</si>
  <si>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</si>
  <si>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</si>
  <si>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</si>
  <si>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</si>
  <si>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</si>
  <si>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</si>
  <si>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</si>
  <si>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</si>
  <si>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</si>
  <si>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</si>
  <si>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</si>
  <si>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</si>
  <si>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</si>
  <si>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</si>
  <si>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</si>
  <si>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</si>
  <si>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</si>
  <si>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</si>
  <si>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</si>
  <si>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</si>
  <si>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</si>
  <si>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</si>
  <si>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</si>
  <si>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</si>
  <si>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</si>
  <si>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</si>
  <si>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</si>
  <si>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</si>
  <si>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</si>
  <si>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</si>
  <si>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</si>
  <si>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</si>
  <si>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</si>
  <si>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</si>
  <si>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</si>
  <si>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</si>
  <si>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</si>
  <si>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</si>
  <si>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</si>
  <si>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</si>
  <si>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</si>
  <si>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</si>
  <si>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</si>
  <si>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</si>
  <si>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</si>
  <si>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</si>
  <si>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</si>
  <si>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</si>
  <si>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</si>
  <si>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</si>
  <si>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</si>
  <si>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</si>
  <si>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</si>
  <si>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</si>
  <si>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</si>
  <si>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</si>
  <si>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</si>
  <si>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</si>
  <si>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</si>
  <si>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</si>
  <si>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</si>
  <si>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</si>
  <si>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</si>
  <si>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</si>
  <si>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</si>
  <si>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</si>
  <si>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</si>
  <si>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</si>
  <si>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</si>
  <si>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</si>
  <si>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</si>
  <si>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</si>
  <si>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</si>
  <si>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</si>
  <si>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</si>
  <si>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</si>
  <si>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</si>
  <si>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</si>
  <si>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</si>
  <si>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</si>
  <si>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</si>
  <si>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</si>
  <si>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</si>
  <si>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</si>
  <si>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</si>
  <si>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</si>
  <si>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</si>
  <si>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</si>
  <si>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</si>
  <si>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</si>
  <si>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</si>
  <si>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</si>
  <si>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</si>
  <si>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</si>
  <si>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</si>
  <si>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</si>
  <si>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</si>
  <si>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</si>
  <si>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</si>
  <si>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</si>
  <si>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</si>
  <si>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</si>
  <si>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</si>
  <si>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</si>
  <si>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</si>
  <si>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</si>
  <si>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</si>
  <si>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</si>
  <si>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</si>
  <si>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</si>
  <si>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</si>
  <si>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</si>
  <si>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</si>
  <si>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</si>
  <si>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</si>
  <si>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</si>
  <si>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</si>
  <si>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</si>
  <si>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</si>
  <si>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</si>
  <si>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</si>
  <si>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</si>
  <si>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</si>
  <si>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</si>
  <si>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</si>
  <si>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</si>
  <si>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</si>
  <si>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</si>
  <si>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</si>
  <si>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</si>
  <si>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</si>
  <si>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</si>
  <si>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</si>
  <si>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</si>
  <si>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</si>
  <si>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</si>
  <si>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</si>
  <si>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</si>
  <si>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</si>
  <si>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</si>
  <si>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</si>
  <si>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</si>
  <si>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</si>
  <si>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</si>
  <si>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</si>
  <si>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</si>
  <si>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</si>
  <si>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</si>
  <si>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</si>
  <si>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</si>
  <si>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</si>
  <si>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</si>
  <si>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</si>
  <si>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</si>
  <si>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</si>
  <si>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</si>
  <si>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</si>
  <si>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</si>
  <si>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</si>
  <si>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</si>
  <si>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</si>
  <si>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</si>
  <si>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</si>
  <si>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</si>
  <si>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</si>
  <si>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</si>
  <si>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</si>
  <si>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</si>
  <si>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</si>
  <si>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</si>
  <si>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</si>
  <si>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</si>
  <si>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</si>
  <si>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</si>
  <si>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</si>
  <si>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</si>
  <si>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</si>
  <si>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</si>
  <si>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</si>
  <si>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</si>
  <si>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</si>
  <si>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</si>
  <si>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</si>
  <si>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</si>
  <si>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</si>
  <si>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</si>
  <si>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</si>
  <si>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</si>
  <si>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</si>
  <si>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</si>
  <si>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</si>
  <si>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</si>
  <si>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</si>
  <si>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</si>
  <si>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</si>
  <si>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</si>
  <si>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</si>
  <si>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</si>
  <si>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</si>
  <si>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</si>
  <si>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</si>
  <si>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</si>
  <si>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</si>
  <si>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</si>
  <si>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</si>
  <si>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</si>
  <si>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</si>
  <si>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</si>
  <si>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</si>
  <si>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</si>
  <si>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</si>
  <si>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</si>
  <si>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</si>
  <si>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</si>
  <si>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</si>
  <si>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</si>
  <si>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</si>
  <si>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</si>
  <si>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</si>
  <si>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</si>
  <si>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</si>
  <si>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</si>
  <si>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</si>
  <si>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</si>
  <si>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</si>
  <si>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</si>
  <si>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</si>
  <si>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</si>
  <si>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</si>
  <si>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</si>
  <si>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</si>
  <si>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</si>
  <si>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</si>
  <si>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</si>
  <si>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</si>
  <si>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</si>
  <si>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</si>
  <si>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</si>
  <si>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</si>
  <si>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</si>
  <si>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</si>
  <si>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</si>
  <si>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</si>
  <si>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</si>
  <si>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</si>
  <si>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</si>
  <si>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</si>
  <si>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</si>
  <si>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</si>
  <si>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</si>
  <si>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</si>
  <si>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</si>
  <si>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</si>
  <si>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</si>
  <si>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</si>
  <si>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</si>
  <si>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</si>
  <si>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</si>
  <si>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</si>
  <si>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</si>
  <si>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</si>
  <si>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</si>
  <si>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</si>
  <si>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</si>
  <si>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</si>
  <si>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</si>
  <si>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</si>
  <si>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</si>
  <si>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</si>
  <si>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</si>
  <si>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</si>
  <si>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</si>
  <si>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</si>
  <si>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</si>
  <si>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</si>
  <si>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</si>
  <si>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</si>
  <si>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</si>
  <si>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</si>
  <si>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</si>
  <si>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</si>
  <si>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</si>
  <si>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</si>
  <si>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</si>
  <si>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</si>
  <si>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</si>
  <si>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</si>
  <si>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</si>
  <si>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</si>
  <si>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</si>
  <si>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</si>
  <si>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</si>
  <si>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</si>
  <si>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</si>
  <si>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</si>
  <si>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</si>
  <si>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</si>
  <si>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</si>
  <si>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</si>
  <si>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</si>
  <si>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</si>
  <si>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</si>
  <si>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</si>
  <si>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</si>
  <si>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</si>
  <si>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</si>
  <si>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</si>
  <si>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</si>
  <si>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</si>
  <si>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</si>
  <si>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</si>
  <si>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</si>
  <si>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</si>
  <si>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</si>
  <si>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</si>
  <si>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</si>
  <si>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</si>
  <si>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</si>
  <si>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</si>
  <si>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</si>
  <si>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</si>
  <si>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</si>
  <si>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</si>
  <si>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</si>
  <si>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</si>
  <si>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</si>
  <si>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</si>
  <si>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</si>
  <si>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</si>
  <si>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</si>
  <si>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</si>
  <si>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</si>
  <si>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</si>
  <si>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</si>
  <si>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</si>
  <si>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</si>
  <si>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</si>
  <si>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</si>
  <si>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</si>
  <si>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</si>
  <si>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</si>
  <si>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</si>
  <si>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</si>
  <si>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</si>
  <si>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</si>
  <si>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</si>
  <si>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</si>
  <si>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</si>
  <si>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</si>
  <si>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</si>
  <si>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</si>
  <si>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</si>
  <si>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</si>
  <si>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</si>
  <si>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</si>
  <si>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</si>
  <si>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</si>
  <si>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</si>
  <si>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</si>
  <si>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</si>
  <si>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</si>
  <si>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</si>
  <si>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</si>
  <si>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</si>
  <si>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</si>
  <si>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</si>
  <si>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</si>
  <si>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</si>
  <si>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</si>
  <si>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</si>
  <si>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</si>
  <si>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</si>
  <si>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</si>
  <si>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</si>
  <si>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</si>
  <si>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</si>
  <si>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</si>
  <si>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</si>
  <si>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</si>
  <si>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</si>
  <si>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</si>
  <si>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</si>
  <si>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</si>
  <si>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</si>
  <si>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</si>
  <si>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</si>
  <si>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</si>
  <si>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</si>
  <si>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</si>
  <si>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</si>
  <si>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</si>
  <si>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</si>
  <si>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</si>
  <si>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</si>
  <si>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</si>
  <si>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</si>
  <si>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</si>
  <si>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</si>
  <si>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</si>
  <si>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</si>
  <si>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</si>
  <si>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</si>
  <si>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</si>
  <si>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</si>
  <si>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</si>
  <si>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</si>
  <si>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</si>
  <si>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</si>
  <si>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</si>
  <si>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</si>
  <si>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</si>
  <si>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</si>
  <si>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</si>
  <si>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</si>
  <si>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</si>
  <si>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</si>
  <si>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</si>
  <si>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</si>
  <si>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</si>
  <si>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</si>
  <si>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</si>
  <si>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</si>
  <si>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</si>
  <si>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</si>
  <si>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</si>
  <si>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</si>
  <si>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</si>
  <si>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</si>
  <si>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</si>
  <si>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</si>
  <si>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</si>
  <si>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</si>
  <si>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</si>
  <si>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</si>
  <si>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</si>
  <si>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</si>
  <si>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</si>
  <si>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</si>
  <si>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</si>
  <si>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</si>
  <si>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</si>
  <si>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</si>
  <si>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</si>
  <si>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</si>
  <si>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</si>
  <si>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</si>
  <si>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</si>
  <si>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</si>
  <si>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</si>
  <si>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</si>
  <si>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</si>
  <si>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</si>
  <si>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</si>
  <si>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</si>
  <si>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</si>
  <si>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</si>
  <si>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</si>
  <si>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</si>
  <si>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</si>
  <si>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</si>
  <si>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</si>
  <si>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</si>
  <si>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</si>
  <si>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</si>
  <si>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</si>
  <si>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</si>
  <si>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</si>
  <si>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</si>
  <si>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</si>
  <si>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</si>
  <si>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</si>
  <si>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</si>
  <si>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</si>
  <si>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</si>
  <si>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</si>
  <si>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</si>
  <si>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</si>
  <si>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</si>
  <si>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</si>
  <si>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</si>
  <si>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</si>
  <si>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</si>
  <si>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</si>
  <si>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</si>
  <si>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</si>
  <si>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</si>
  <si>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</si>
  <si>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</si>
  <si>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</si>
  <si>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</si>
  <si>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</si>
  <si>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</si>
  <si>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</si>
  <si>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</si>
  <si>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</si>
  <si>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</si>
  <si>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</si>
  <si>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</si>
  <si>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</si>
  <si>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</si>
  <si>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</si>
  <si>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</si>
  <si>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</si>
  <si>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</si>
  <si>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</si>
  <si>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</si>
  <si>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</si>
  <si>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</si>
  <si>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</si>
  <si>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</si>
  <si>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</si>
  <si>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</si>
  <si>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</si>
  <si>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</si>
  <si>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</si>
  <si>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</si>
  <si>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</si>
  <si>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</si>
  <si>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</si>
  <si>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</si>
  <si>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</si>
  <si>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</si>
  <si>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</si>
  <si>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</si>
  <si>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</si>
  <si>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</si>
  <si>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</si>
  <si>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</si>
  <si>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</si>
  <si>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</si>
  <si>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</si>
  <si>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</si>
  <si>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</si>
  <si>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</si>
  <si>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</si>
  <si>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</si>
  <si>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</si>
  <si>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</si>
  <si>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</si>
  <si>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</si>
  <si>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</si>
  <si>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</si>
  <si>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</si>
  <si>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</si>
  <si>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</si>
  <si>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</si>
  <si>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</si>
  <si>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</si>
  <si>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</si>
  <si>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</si>
  <si>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</si>
  <si>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</si>
  <si>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</si>
  <si>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</si>
  <si>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</si>
  <si>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</si>
  <si>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</si>
  <si>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</si>
  <si>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</si>
  <si>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</si>
  <si>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</si>
  <si>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</si>
  <si>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</si>
  <si>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</si>
  <si>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</si>
  <si>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</si>
  <si>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</si>
  <si>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</si>
  <si>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</si>
  <si>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</si>
  <si>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</si>
  <si>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</si>
  <si>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</si>
  <si>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</si>
  <si>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</si>
  <si>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</si>
  <si>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</si>
  <si>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</si>
  <si>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</si>
  <si>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</si>
  <si>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</si>
  <si>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</si>
  <si>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</si>
  <si>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</si>
  <si>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</si>
  <si>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</si>
  <si>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</si>
  <si>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</si>
  <si>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</si>
  <si>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</si>
  <si>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</si>
  <si>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</si>
  <si>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</si>
  <si>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</si>
  <si>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</si>
  <si>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</si>
  <si>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</si>
  <si>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</si>
  <si>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</si>
  <si>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</si>
  <si>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</si>
  <si>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</si>
  <si>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</si>
  <si>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</si>
  <si>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</si>
  <si>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</si>
  <si>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</si>
  <si>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</si>
  <si>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</si>
  <si>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</si>
  <si>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</si>
  <si>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</si>
  <si>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</si>
  <si>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</si>
  <si>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</si>
  <si>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</si>
  <si>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</si>
  <si>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</si>
  <si>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</si>
  <si>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</si>
  <si>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</si>
  <si>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</si>
  <si>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</si>
  <si>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</si>
  <si>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</si>
  <si>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</si>
  <si>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</si>
  <si>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</si>
  <si>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</si>
  <si>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</si>
  <si>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</si>
  <si>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</si>
  <si>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</si>
  <si>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</si>
  <si>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</si>
  <si>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</si>
  <si>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</si>
  <si>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</si>
  <si>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</si>
  <si>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</si>
  <si>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</si>
  <si>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</si>
  <si>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</si>
  <si>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</si>
  <si>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</si>
  <si>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</si>
  <si>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</si>
  <si>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</si>
  <si>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</si>
  <si>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</si>
  <si>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</si>
  <si>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</si>
  <si>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</si>
  <si>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</si>
  <si>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</si>
  <si>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</si>
  <si>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</si>
  <si>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</si>
  <si>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</si>
  <si>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</si>
  <si>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</si>
  <si>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</si>
  <si>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</si>
  <si>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</si>
  <si>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</si>
  <si>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</si>
  <si>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</si>
  <si>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</si>
  <si>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</si>
  <si>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</si>
  <si>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</si>
  <si>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</si>
  <si>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</si>
  <si>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</si>
  <si>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</si>
  <si>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</si>
  <si>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</si>
  <si>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</si>
  <si>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</si>
  <si>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</si>
  <si>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</si>
  <si>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</si>
  <si>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</si>
  <si>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</si>
  <si>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</si>
  <si>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</si>
  <si>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</si>
  <si>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</si>
  <si>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</si>
  <si>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</si>
  <si>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</si>
  <si>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</si>
  <si>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</si>
  <si>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</si>
  <si>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</si>
  <si>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</si>
  <si>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</si>
  <si>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</si>
  <si>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</si>
  <si>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</si>
  <si>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</si>
  <si>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</si>
  <si>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</si>
  <si>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</si>
  <si>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</si>
  <si>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</si>
  <si>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</si>
  <si>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</si>
  <si>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</si>
  <si>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</si>
  <si>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</si>
  <si>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</si>
  <si>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</si>
  <si>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</si>
  <si>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</si>
  <si>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</si>
  <si>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</si>
  <si>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</si>
  <si>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</si>
  <si>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</si>
  <si>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</si>
  <si>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</si>
  <si>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</si>
  <si>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</si>
  <si>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</si>
  <si>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</si>
  <si>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</si>
  <si>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</si>
  <si>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</si>
  <si>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</si>
  <si>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</si>
  <si>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</si>
  <si>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</si>
  <si>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</si>
  <si>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</si>
  <si>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</si>
  <si>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</si>
  <si>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</si>
  <si>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</si>
  <si>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</si>
  <si>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</si>
  <si>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</si>
  <si>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</si>
  <si>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</si>
  <si>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</si>
  <si>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</si>
  <si>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</si>
  <si>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</si>
  <si>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</si>
  <si>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</si>
  <si>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</si>
  <si>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</si>
  <si>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</si>
  <si>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</si>
  <si>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</si>
  <si>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</si>
  <si>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</si>
  <si>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</si>
  <si>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</si>
  <si>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</si>
  <si>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</si>
  <si>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</si>
  <si>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</si>
  <si>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</si>
  <si>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</si>
  <si>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</si>
  <si>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</si>
  <si>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</si>
  <si>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</si>
  <si>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</si>
  <si>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</si>
  <si>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</si>
  <si>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</si>
  <si>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</si>
  <si>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</si>
  <si>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</si>
  <si>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</si>
  <si>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</si>
  <si>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</si>
  <si>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</si>
  <si>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</si>
  <si>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</si>
  <si>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</si>
  <si>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</si>
  <si>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</si>
  <si>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</si>
  <si>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</si>
  <si>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</si>
  <si>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</si>
  <si>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</si>
  <si>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</si>
  <si>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</si>
  <si>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</si>
  <si>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</si>
  <si>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</si>
  <si>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</si>
  <si>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</si>
  <si>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</si>
  <si>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</si>
  <si>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</si>
  <si>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</si>
  <si>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</si>
  <si>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</si>
  <si>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</si>
  <si>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</si>
  <si>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</si>
  <si>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</si>
  <si>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</si>
  <si>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</si>
  <si>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</si>
  <si>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</si>
  <si>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</si>
  <si>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</si>
  <si>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</si>
  <si>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</si>
  <si>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</si>
  <si>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</si>
  <si>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</si>
  <si>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</si>
  <si>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</si>
  <si>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</si>
  <si>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</si>
  <si>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</si>
  <si>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</si>
  <si>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</si>
  <si>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</si>
  <si>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</si>
  <si>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</si>
  <si>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</si>
  <si>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</si>
  <si>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</si>
  <si>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</si>
  <si>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</si>
  <si>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</si>
  <si>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</si>
  <si>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</si>
  <si>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</si>
  <si>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</si>
  <si>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</si>
  <si>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</si>
  <si>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</si>
  <si>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</si>
  <si>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</si>
  <si>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</si>
  <si>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</si>
  <si>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</si>
  <si>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</si>
  <si>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</si>
  <si>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</si>
  <si>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</si>
  <si>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</si>
  <si>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</si>
  <si>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</si>
  <si>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</si>
  <si>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</si>
  <si>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</si>
  <si>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</si>
  <si>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</si>
  <si>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</si>
  <si>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</si>
  <si>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</si>
  <si>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</si>
  <si>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</si>
  <si>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</si>
  <si>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</si>
  <si>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</si>
  <si>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</si>
  <si>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</si>
  <si>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</si>
  <si>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</si>
  <si>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</si>
  <si>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</si>
  <si>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</si>
  <si>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</si>
  <si>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</si>
  <si>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</si>
  <si>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</si>
  <si>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</si>
  <si>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</si>
  <si>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</si>
  <si>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</si>
  <si>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</si>
  <si>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</si>
  <si>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</si>
  <si>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</si>
  <si>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</si>
  <si>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</si>
  <si>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</si>
  <si>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</si>
  <si>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</si>
  <si>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</si>
  <si>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</si>
  <si>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</si>
  <si>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</si>
  <si>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</si>
  <si>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</si>
  <si>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</si>
  <si>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</si>
  <si>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</si>
  <si>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</si>
  <si>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</si>
  <si>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</si>
  <si>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</si>
  <si>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</si>
  <si>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</si>
  <si>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</si>
  <si>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</si>
  <si>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</si>
  <si>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</si>
  <si>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</si>
  <si>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</si>
  <si>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</si>
  <si>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</si>
  <si>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</si>
  <si>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</si>
  <si>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</si>
  <si>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</si>
  <si>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</si>
  <si>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</si>
  <si>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</si>
  <si>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</si>
  <si>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</si>
  <si>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</si>
  <si>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</si>
  <si>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</si>
  <si>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</si>
  <si>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</si>
  <si>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</si>
  <si>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</si>
  <si>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</si>
  <si>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</si>
  <si>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</si>
  <si>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</si>
  <si>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</si>
  <si>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</si>
  <si>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</si>
  <si>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</si>
  <si>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</si>
  <si>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</si>
  <si>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</si>
  <si>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</si>
  <si>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</si>
  <si>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</si>
  <si>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</si>
  <si>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</si>
  <si>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</si>
  <si>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</si>
  <si>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</si>
  <si>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</si>
  <si>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</si>
  <si>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</si>
  <si>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</si>
  <si>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</si>
  <si>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</si>
  <si>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</si>
  <si>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</si>
  <si>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</si>
  <si>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</si>
  <si>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</si>
  <si>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</si>
  <si>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</si>
  <si>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</si>
  <si>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</si>
  <si>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</si>
  <si>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</si>
  <si>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</si>
  <si>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</si>
  <si>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</si>
  <si>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</si>
  <si>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</si>
  <si>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</si>
  <si>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</si>
  <si>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</si>
  <si>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</si>
  <si>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</si>
  <si>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</si>
  <si>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</si>
  <si>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</si>
  <si>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</si>
  <si>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</si>
  <si>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</si>
  <si>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</si>
  <si>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</si>
  <si>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</si>
  <si>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</si>
  <si>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</si>
  <si>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</si>
  <si>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</si>
  <si>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</si>
  <si>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</si>
  <si>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</si>
  <si>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</si>
  <si>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</si>
  <si>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</si>
  <si>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</si>
  <si>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</si>
  <si>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</si>
  <si>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</si>
  <si>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</si>
  <si>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</si>
  <si>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</si>
  <si>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</si>
  <si>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</si>
  <si>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</si>
  <si>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</si>
  <si>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</si>
  <si>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</si>
  <si>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</si>
  <si>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</si>
  <si>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</si>
  <si>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</si>
  <si>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</si>
  <si>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</si>
  <si>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</si>
  <si>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</si>
  <si>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</si>
  <si>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</si>
  <si>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</si>
  <si>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</si>
  <si>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</si>
  <si>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</si>
  <si>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</si>
  <si>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</si>
  <si>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</si>
  <si>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</si>
  <si>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</si>
  <si>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</si>
  <si>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</si>
  <si>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</si>
  <si>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</si>
  <si>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</si>
  <si>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</si>
  <si>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</si>
  <si>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</si>
  <si>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</si>
  <si>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</si>
  <si>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</si>
  <si>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</si>
  <si>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</si>
  <si>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</si>
  <si>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</si>
  <si>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</si>
  <si>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</si>
  <si>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</si>
  <si>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</si>
  <si>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</si>
  <si>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</si>
  <si>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</si>
  <si>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</si>
  <si>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</si>
  <si>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</si>
  <si>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</si>
  <si>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</si>
  <si>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</si>
  <si>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</si>
  <si>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</si>
  <si>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</si>
  <si>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</si>
  <si>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</si>
  <si>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</si>
  <si>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</si>
  <si>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</si>
  <si>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</si>
  <si>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</si>
  <si>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</si>
  <si>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</si>
  <si>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</si>
  <si>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</si>
  <si>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</si>
  <si>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</si>
  <si>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</si>
  <si>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</si>
  <si>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</si>
  <si>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</si>
  <si>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</si>
  <si>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</si>
  <si>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</si>
  <si>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</si>
  <si>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</si>
  <si>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</si>
  <si>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</si>
  <si>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</si>
  <si>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</si>
  <si>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</si>
  <si>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</si>
  <si>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</si>
  <si>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</si>
  <si>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</si>
  <si>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</si>
  <si>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</si>
  <si>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</si>
  <si>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</si>
  <si>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</si>
  <si>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</si>
  <si>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</si>
  <si>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</si>
  <si>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</si>
  <si>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</si>
  <si>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</si>
  <si>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</si>
  <si>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</si>
  <si>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</si>
  <si>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</si>
  <si>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</si>
  <si>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</si>
  <si>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</si>
  <si>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</si>
  <si>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</si>
  <si>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</si>
  <si>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</si>
  <si>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</si>
  <si>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</si>
  <si>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</si>
  <si>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</si>
  <si>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</si>
  <si>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</si>
  <si>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</si>
  <si>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</si>
  <si>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</si>
  <si>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</si>
  <si>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</si>
  <si>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</si>
  <si>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</si>
  <si>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</si>
  <si>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</si>
  <si>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</si>
  <si>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</si>
  <si>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</si>
  <si>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</si>
  <si>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</si>
  <si>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</si>
  <si>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</si>
  <si>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</si>
  <si>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</si>
  <si>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</si>
  <si>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</si>
  <si>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</si>
  <si>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</si>
  <si>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</si>
  <si>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</si>
  <si>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</si>
  <si>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</si>
  <si>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</si>
  <si>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</si>
  <si>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</si>
  <si>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</si>
  <si>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</si>
  <si>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</si>
  <si>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</si>
  <si>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</si>
  <si>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</si>
  <si>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</si>
  <si>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</si>
  <si>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</si>
  <si>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</si>
  <si>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</si>
  <si>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</si>
  <si>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</si>
  <si>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</si>
  <si>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</si>
  <si>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</si>
  <si>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</si>
  <si>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</si>
  <si>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</si>
  <si>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</si>
  <si>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</si>
  <si>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</si>
  <si>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</si>
  <si>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</si>
  <si>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</si>
  <si>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</si>
  <si>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</si>
  <si>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</si>
  <si>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</si>
  <si>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</si>
  <si>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</si>
  <si>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</si>
  <si>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</si>
  <si>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</si>
  <si>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</si>
  <si>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</si>
  <si>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</si>
  <si>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</si>
  <si>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</si>
  <si>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</si>
  <si>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</si>
  <si>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</si>
  <si>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</si>
  <si>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</si>
  <si>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</si>
  <si>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</si>
  <si>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</si>
  <si>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</si>
  <si>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</si>
  <si>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</si>
  <si>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</si>
  <si>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</si>
  <si>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</si>
  <si>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</si>
  <si>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</si>
  <si>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</si>
  <si>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</si>
  <si>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</si>
  <si>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</si>
  <si>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</si>
  <si>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</si>
  <si>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</si>
  <si>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</si>
  <si>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</si>
  <si>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</si>
  <si>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</si>
  <si>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</si>
  <si>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</si>
  <si>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</si>
  <si>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</si>
  <si>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</si>
  <si>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</si>
  <si>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</si>
  <si>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</si>
  <si>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</si>
  <si>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</si>
  <si>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</si>
  <si>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</si>
  <si>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</si>
  <si>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</si>
  <si>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</si>
  <si>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</si>
  <si>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</si>
  <si>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</si>
  <si>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</si>
  <si>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</si>
  <si>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</si>
  <si>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</si>
  <si>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</si>
  <si>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</si>
  <si>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</si>
  <si>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</si>
  <si>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</si>
  <si>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</si>
  <si>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</si>
  <si>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</si>
  <si>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</si>
  <si>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</si>
  <si>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</si>
  <si>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</si>
  <si>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</si>
  <si>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</si>
  <si>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</si>
  <si>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</si>
  <si>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</si>
  <si>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</si>
  <si>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</si>
  <si>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</si>
  <si>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</si>
  <si>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</si>
  <si>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</si>
  <si>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</si>
  <si>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</si>
  <si>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</si>
  <si>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</si>
  <si>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</si>
  <si>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</si>
  <si>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</si>
  <si>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</si>
  <si>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</si>
  <si>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</si>
  <si>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</si>
  <si>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</si>
  <si>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</si>
  <si>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</si>
  <si>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</si>
  <si>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</si>
  <si>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</si>
  <si>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</si>
  <si>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</si>
  <si>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</si>
  <si>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</si>
  <si>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</si>
  <si>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</si>
  <si>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</si>
  <si>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</si>
  <si>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</si>
  <si>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</si>
  <si>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</si>
  <si>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</si>
  <si>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</si>
  <si>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</si>
  <si>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</si>
  <si>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</si>
  <si>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</si>
  <si>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</si>
  <si>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</si>
  <si>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</si>
  <si>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</si>
  <si>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</si>
  <si>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</si>
  <si>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</si>
  <si>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</si>
  <si>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</si>
  <si>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</si>
  <si>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</si>
  <si>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</si>
  <si>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</si>
  <si>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</si>
  <si>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</si>
  <si>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</si>
  <si>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</si>
  <si>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</si>
  <si>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</si>
  <si>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</si>
  <si>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</si>
  <si>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</si>
  <si>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</si>
  <si>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</si>
  <si>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</si>
  <si>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</si>
  <si>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</si>
  <si>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</si>
  <si>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</si>
  <si>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</si>
  <si>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</si>
  <si>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</si>
  <si>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</si>
  <si>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</si>
  <si>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</si>
  <si>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</si>
  <si>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</si>
  <si>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</si>
  <si>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</si>
  <si>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</si>
  <si>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</si>
  <si>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</si>
  <si>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</si>
  <si>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</si>
  <si>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</si>
  <si>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</si>
  <si>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</si>
  <si>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</si>
  <si>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</si>
  <si>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</si>
  <si>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</si>
  <si>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</si>
  <si>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</si>
  <si>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</si>
  <si>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</si>
  <si>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</si>
  <si>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</si>
  <si>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</si>
  <si>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</si>
  <si>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</si>
  <si>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</si>
  <si>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</si>
  <si>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</si>
  <si>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</si>
  <si>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</si>
  <si>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</si>
  <si>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</si>
  <si>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</si>
  <si>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</si>
  <si>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</si>
  <si>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</si>
  <si>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</si>
  <si>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</si>
  <si>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</si>
  <si>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</si>
  <si>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</si>
  <si>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</si>
  <si>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</si>
  <si>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</si>
  <si>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</si>
  <si>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</si>
  <si>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</si>
  <si>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</si>
  <si>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</si>
  <si>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</si>
  <si>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</si>
  <si>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</si>
  <si>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</si>
  <si>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</si>
  <si>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</si>
  <si>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</si>
  <si>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</si>
  <si>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</si>
  <si>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</si>
  <si>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</si>
  <si>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</si>
  <si>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</si>
  <si>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</si>
  <si>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</si>
  <si>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</si>
  <si>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</si>
  <si>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</si>
  <si>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</si>
  <si>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</si>
  <si>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</si>
  <si>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</si>
  <si>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</si>
  <si>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</si>
  <si>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</si>
  <si>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</si>
  <si>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</si>
  <si>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</si>
  <si>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</si>
  <si>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</si>
  <si>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</si>
  <si>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</si>
  <si>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</si>
  <si>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</si>
  <si>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</si>
  <si>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</si>
  <si>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</si>
  <si>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</si>
  <si>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</si>
  <si>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</si>
  <si>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</si>
  <si>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</si>
  <si>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</si>
  <si>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</si>
  <si>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</si>
  <si>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</si>
  <si>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</si>
  <si>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</si>
  <si>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</si>
  <si>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</si>
  <si>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</si>
  <si>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</si>
  <si>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</si>
  <si>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</si>
  <si>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</si>
  <si>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</si>
  <si>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</si>
  <si>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</si>
  <si>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</si>
  <si>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</si>
  <si>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</si>
  <si>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</si>
  <si>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</si>
  <si>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</si>
  <si>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</si>
  <si>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</si>
  <si>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</si>
  <si>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</si>
  <si>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</si>
  <si>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</si>
  <si>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</si>
  <si>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</si>
  <si>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</si>
  <si>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</si>
  <si>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</si>
  <si>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</si>
  <si>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</si>
  <si>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</si>
  <si>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</si>
  <si>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</si>
  <si>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</si>
  <si>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</si>
  <si>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</si>
  <si>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</si>
  <si>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</si>
  <si>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</si>
  <si>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</si>
  <si>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</si>
  <si>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</si>
  <si>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</si>
  <si>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</si>
  <si>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</si>
  <si>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</si>
  <si>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</si>
  <si>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</si>
  <si>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</si>
  <si>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</si>
  <si>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</si>
  <si>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</si>
  <si>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</si>
  <si>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</si>
  <si>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</si>
  <si>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</si>
  <si>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</si>
  <si>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</si>
  <si>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</si>
  <si>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</si>
  <si>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</si>
  <si>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</si>
  <si>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</si>
  <si>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</si>
  <si>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</si>
  <si>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</si>
  <si>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</si>
  <si>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</si>
  <si>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</si>
  <si>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</si>
  <si>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</si>
  <si>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</si>
  <si>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</si>
  <si>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</si>
  <si>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</si>
  <si>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</si>
  <si>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</si>
  <si>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</si>
  <si>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</si>
  <si>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</si>
  <si>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</si>
  <si>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</si>
  <si>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</si>
  <si>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</si>
  <si>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</si>
  <si>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</si>
  <si>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</si>
  <si>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</si>
  <si>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</si>
  <si>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</si>
  <si>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</si>
  <si>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</si>
  <si>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</si>
  <si>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</si>
  <si>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</si>
  <si>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</si>
  <si>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</si>
  <si>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</si>
  <si>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</si>
  <si>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</si>
  <si>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</si>
  <si>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</si>
  <si>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</si>
  <si>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</si>
  <si>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</si>
  <si>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</si>
  <si>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</si>
  <si>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</si>
  <si>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</si>
  <si>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</si>
  <si>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</si>
  <si>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</si>
  <si>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</si>
  <si>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</si>
  <si>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</si>
  <si>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</si>
  <si>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</si>
  <si>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</si>
  <si>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</si>
  <si>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</si>
  <si>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</si>
  <si>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</si>
  <si>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</si>
  <si>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</si>
  <si>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</si>
  <si>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</si>
  <si>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</si>
  <si>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</si>
  <si>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</si>
  <si>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</si>
  <si>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</si>
  <si>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</si>
  <si>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</si>
  <si>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</si>
  <si>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</si>
  <si>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</si>
  <si>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</si>
  <si>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</si>
  <si>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</si>
  <si>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</si>
  <si>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</si>
  <si>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</si>
  <si>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</si>
  <si>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</si>
  <si>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</si>
  <si>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</si>
  <si>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</si>
  <si>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</si>
  <si>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</si>
  <si>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</si>
  <si>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</si>
  <si>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</si>
  <si>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</si>
  <si>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</si>
  <si>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</si>
  <si>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</si>
  <si>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</si>
  <si>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</si>
  <si>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</si>
  <si>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</si>
  <si>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</si>
  <si>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</si>
  <si>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</si>
  <si>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</si>
  <si>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</si>
  <si>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</si>
  <si>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</si>
  <si>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</si>
  <si>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</si>
  <si>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</si>
  <si>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</si>
  <si>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</si>
  <si>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</si>
  <si>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</si>
  <si>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</si>
  <si>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</si>
  <si>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</si>
  <si>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</si>
  <si>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</si>
  <si>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</si>
  <si>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</si>
  <si>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</si>
  <si>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</si>
  <si>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</si>
  <si>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</si>
  <si>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</si>
  <si>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</si>
  <si>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</si>
  <si>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</si>
  <si>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</si>
  <si>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</si>
  <si>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</si>
  <si>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</si>
  <si>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</si>
  <si>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</si>
  <si>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</si>
  <si>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</si>
  <si>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</si>
  <si>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</si>
  <si>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</si>
  <si>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</si>
  <si>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</si>
  <si>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</si>
  <si>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</si>
  <si>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</si>
  <si>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</si>
  <si>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</si>
  <si>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</si>
  <si>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</si>
  <si>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</si>
  <si>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</si>
  <si>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</si>
  <si>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</si>
  <si>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</si>
  <si>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</si>
  <si>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</si>
  <si>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</si>
  <si>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</si>
  <si>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</si>
  <si>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</si>
  <si>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</si>
  <si>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</si>
  <si>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</si>
  <si>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</si>
  <si>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</si>
  <si>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</si>
  <si>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</si>
  <si>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</si>
  <si>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</si>
  <si>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</si>
  <si>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</si>
  <si>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</si>
  <si>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</si>
  <si>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</si>
  <si>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</si>
  <si>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</si>
  <si>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</si>
  <si>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</si>
  <si>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</si>
  <si>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</si>
  <si>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</si>
  <si>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</si>
  <si>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</si>
  <si>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</si>
  <si>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</si>
  <si>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</si>
  <si>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</si>
  <si>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</si>
  <si>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</si>
  <si>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</si>
  <si>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</si>
  <si>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</si>
  <si>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</si>
  <si>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</si>
  <si>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</si>
  <si>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</si>
  <si>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</si>
  <si>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</si>
  <si>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</si>
  <si>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</si>
  <si>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</si>
  <si>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</si>
  <si>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</si>
  <si>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</si>
  <si>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</si>
  <si>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</si>
  <si>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</si>
  <si>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</si>
  <si>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</si>
  <si>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</si>
  <si>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</si>
  <si>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</si>
  <si>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</si>
  <si>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</si>
  <si>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</si>
  <si>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</si>
  <si>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</si>
  <si>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</si>
  <si>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</si>
  <si>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</si>
  <si>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</si>
  <si>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</si>
  <si>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</si>
  <si>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</si>
  <si>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</si>
  <si>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</si>
  <si>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</si>
  <si>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</si>
  <si>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</si>
  <si>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</si>
  <si>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</si>
  <si>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</si>
  <si>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</si>
  <si>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</si>
  <si>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</si>
  <si>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</si>
  <si>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</si>
  <si>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</si>
  <si>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</si>
  <si>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</si>
  <si>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</si>
  <si>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</si>
  <si>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</si>
  <si>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</si>
  <si>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</si>
  <si>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</si>
  <si>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</si>
  <si>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</si>
  <si>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</si>
  <si>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</si>
  <si>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</si>
  <si>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</si>
  <si>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</si>
  <si>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</si>
  <si>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</si>
  <si>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</si>
  <si>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</si>
  <si>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</si>
  <si>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</si>
  <si>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</si>
  <si>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</si>
  <si>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</si>
  <si>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</si>
  <si>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</si>
  <si>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</si>
  <si>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</si>
  <si>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</si>
  <si>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</si>
  <si>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</si>
  <si>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</si>
  <si>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</si>
  <si>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</si>
  <si>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</si>
  <si>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</si>
  <si>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</si>
  <si>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</si>
  <si>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</si>
  <si>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</si>
  <si>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</si>
  <si>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</si>
  <si>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</si>
  <si>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</si>
  <si>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</si>
  <si>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</si>
  <si>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</si>
  <si>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</si>
  <si>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</si>
  <si>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</si>
  <si>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</si>
  <si>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</si>
  <si>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</si>
  <si>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</si>
  <si>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</si>
  <si>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</si>
  <si>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</si>
  <si>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</si>
  <si>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</si>
  <si>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</si>
  <si>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</si>
  <si>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</si>
  <si>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</si>
  <si>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</si>
  <si>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</si>
  <si>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</si>
  <si>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</si>
  <si>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</si>
  <si>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</si>
  <si>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</si>
  <si>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</si>
  <si>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</si>
  <si>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</si>
  <si>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</si>
  <si>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</si>
  <si>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</si>
  <si>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</si>
  <si>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</si>
  <si>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</si>
  <si>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</si>
  <si>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</si>
  <si>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</si>
  <si>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</si>
  <si>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</si>
  <si>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</si>
  <si>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</si>
  <si>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</si>
  <si>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</si>
  <si>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</si>
  <si>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</si>
  <si>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</si>
  <si>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</si>
  <si>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</si>
  <si>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</si>
  <si>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</si>
  <si>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</si>
  <si>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</si>
  <si>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</si>
  <si>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</si>
  <si>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</si>
  <si>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</si>
  <si>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</si>
  <si>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</si>
  <si>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</si>
  <si>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</si>
  <si>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</si>
  <si>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</si>
  <si>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</si>
  <si>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</si>
  <si>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</si>
  <si>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</si>
  <si>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</si>
  <si>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</si>
  <si>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</si>
  <si>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</si>
  <si>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</si>
  <si>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</si>
  <si>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</si>
  <si>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</si>
  <si>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</si>
  <si>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</si>
  <si>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</si>
  <si>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</si>
  <si>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</si>
  <si>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</si>
  <si>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</si>
  <si>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</si>
  <si>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</si>
  <si>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</si>
  <si>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</si>
  <si>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</si>
  <si>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</si>
  <si>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</si>
  <si>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</si>
  <si>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</si>
  <si>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</si>
  <si>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</si>
  <si>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</si>
  <si>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</si>
  <si>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</si>
  <si>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</si>
  <si>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</si>
  <si>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</si>
  <si>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</si>
  <si>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</si>
  <si>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</si>
  <si>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</si>
  <si>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</si>
  <si>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</si>
  <si>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</si>
  <si>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</si>
  <si>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</si>
  <si>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</si>
  <si>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</si>
  <si>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</si>
  <si>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</si>
  <si>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</si>
  <si>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</si>
  <si>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</si>
  <si>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</si>
  <si>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</si>
  <si>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</si>
  <si>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</si>
  <si>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</si>
  <si>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</si>
  <si>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</si>
  <si>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</si>
  <si>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</si>
  <si>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</si>
  <si>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</si>
  <si>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</si>
  <si>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</si>
  <si>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</si>
  <si>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</si>
  <si>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</si>
  <si>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</si>
  <si>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</si>
  <si>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</si>
  <si>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</si>
  <si>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</si>
  <si>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</si>
  <si>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</si>
  <si>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</si>
  <si>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</si>
  <si>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</si>
  <si>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</si>
  <si>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</si>
  <si>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</si>
  <si>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</si>
  <si>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</si>
  <si>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</si>
  <si>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</si>
  <si>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</si>
  <si>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</si>
  <si>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</si>
  <si>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</si>
  <si>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</si>
  <si>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</si>
  <si>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</si>
  <si>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</si>
  <si>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</si>
  <si>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</si>
  <si>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</si>
  <si>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</si>
  <si>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</si>
  <si>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</si>
  <si>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</si>
  <si>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</si>
  <si>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</si>
  <si>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</si>
  <si>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</si>
  <si>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</si>
  <si>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</si>
  <si>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</si>
  <si>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</si>
  <si>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</si>
  <si>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</si>
  <si>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</si>
  <si>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</si>
  <si>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</si>
  <si>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</si>
  <si>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</si>
  <si>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</si>
  <si>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</si>
  <si>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</si>
  <si>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</si>
  <si>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</si>
  <si>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</si>
  <si>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</si>
  <si>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</si>
  <si>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</si>
  <si>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</si>
  <si>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</si>
  <si>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</si>
  <si>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</si>
  <si>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</si>
  <si>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</si>
  <si>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</si>
  <si>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</si>
  <si>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</si>
  <si>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</si>
  <si>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</si>
  <si>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</si>
  <si>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</si>
  <si>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</si>
  <si>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</si>
  <si>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</si>
  <si>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</si>
  <si>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</si>
  <si>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</si>
  <si>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</si>
  <si>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</si>
  <si>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</si>
  <si>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</si>
  <si>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</si>
  <si>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</si>
  <si>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</si>
  <si>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</si>
  <si>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</si>
  <si>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</si>
  <si>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</si>
  <si>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</si>
  <si>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</si>
  <si>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</si>
  <si>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</si>
  <si>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</si>
  <si>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</si>
  <si>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</si>
  <si>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</si>
  <si>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</si>
  <si>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</si>
  <si>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</si>
  <si>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</si>
  <si>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</si>
  <si>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</si>
  <si>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</si>
  <si>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</si>
  <si>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</si>
  <si>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</si>
  <si>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</si>
  <si>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</si>
  <si>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</si>
  <si>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</si>
  <si>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</si>
  <si>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</si>
  <si>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</si>
  <si>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</si>
  <si>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</si>
  <si>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</si>
  <si>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</si>
  <si>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</si>
  <si>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</si>
  <si>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</si>
  <si>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</si>
  <si>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</si>
  <si>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</si>
  <si>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</si>
  <si>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</si>
  <si>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</si>
  <si>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</si>
  <si>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</si>
  <si>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</si>
  <si>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</si>
  <si>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</si>
  <si>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</si>
  <si>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</si>
  <si>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</si>
  <si>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</si>
  <si>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</si>
  <si>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</si>
  <si>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</si>
  <si>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</si>
  <si>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</si>
  <si>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</si>
  <si>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</si>
  <si>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</si>
  <si>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</si>
  <si>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</si>
  <si>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</si>
  <si>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</si>
  <si>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</si>
  <si>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</si>
  <si>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</si>
  <si>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</si>
  <si>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</si>
  <si>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</si>
  <si>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</si>
  <si>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</si>
  <si>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</si>
  <si>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</si>
  <si>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</si>
  <si>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</si>
  <si>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</si>
  <si>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</si>
  <si>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</si>
  <si>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</si>
  <si>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</si>
  <si>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</si>
  <si>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</si>
  <si>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</si>
  <si>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</si>
  <si>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</si>
  <si>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</si>
  <si>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</si>
  <si>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</si>
  <si>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</si>
  <si>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</si>
  <si>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</si>
  <si>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</si>
  <si>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</si>
  <si>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</si>
  <si>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</si>
  <si>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</si>
  <si>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</si>
  <si>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</si>
  <si>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</si>
  <si>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</si>
  <si>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</si>
  <si>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</si>
  <si>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</si>
  <si>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</si>
  <si>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</si>
  <si>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</si>
  <si>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</si>
  <si>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</si>
  <si>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</si>
  <si>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</si>
  <si>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</si>
  <si>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</si>
  <si>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</si>
  <si>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</si>
  <si>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</si>
  <si>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</si>
  <si>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</si>
  <si>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</si>
  <si>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</si>
  <si>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</si>
  <si>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</si>
  <si>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</si>
  <si>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</si>
  <si>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</si>
  <si>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</si>
  <si>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</si>
  <si>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</si>
  <si>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</si>
  <si>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</si>
  <si>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</si>
  <si>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</si>
  <si>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</si>
  <si>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</si>
  <si>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</si>
  <si>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</si>
  <si>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</si>
  <si>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</si>
  <si>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</si>
  <si>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</si>
  <si>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</si>
  <si>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</si>
  <si>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</si>
  <si>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</si>
  <si>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</si>
  <si>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</si>
  <si>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</si>
  <si>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</si>
  <si>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</si>
  <si>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</si>
  <si>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</si>
  <si>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</si>
  <si>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</si>
  <si>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</si>
  <si>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</si>
  <si>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</si>
  <si>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</si>
  <si>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</si>
  <si>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</si>
  <si>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</si>
  <si>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</si>
  <si>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</si>
  <si>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</si>
  <si>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</si>
  <si>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</si>
  <si>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</si>
  <si>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</si>
  <si>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</si>
  <si>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</si>
  <si>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</si>
  <si>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</si>
  <si>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</si>
  <si>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</si>
  <si>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</si>
  <si>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</si>
  <si>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</si>
  <si>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</si>
  <si>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</si>
  <si>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</si>
  <si>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</si>
  <si>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</si>
  <si>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</si>
  <si>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</si>
  <si>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</si>
  <si>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</si>
  <si>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</si>
  <si>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</si>
  <si>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</si>
  <si>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</si>
  <si>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</si>
  <si>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</si>
  <si>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</si>
  <si>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</si>
  <si>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</si>
  <si>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</si>
  <si>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</si>
  <si>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</si>
  <si>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</si>
  <si>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</si>
  <si>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</si>
  <si>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</si>
  <si>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</si>
  <si>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</si>
  <si>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</si>
  <si>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</si>
  <si>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</si>
  <si>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</si>
  <si>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</si>
  <si>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</si>
  <si>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</si>
  <si>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</si>
  <si>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</si>
  <si>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</si>
  <si>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</si>
  <si>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</si>
  <si>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</si>
  <si>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</si>
  <si>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</si>
  <si>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</si>
  <si>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</si>
  <si>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</si>
  <si>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</si>
  <si>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</si>
  <si>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</si>
  <si>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</si>
  <si>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</si>
  <si>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</si>
  <si>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</si>
  <si>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</si>
  <si>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</si>
  <si>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</si>
  <si>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</si>
  <si>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</si>
  <si>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</si>
  <si>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</si>
  <si>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</si>
  <si>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</si>
  <si>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</si>
  <si>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</si>
  <si>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</si>
  <si>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</si>
  <si>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</si>
  <si>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</si>
  <si>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</si>
  <si>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</si>
  <si>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</si>
  <si>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</si>
  <si>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</si>
  <si>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</si>
  <si>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</si>
  <si>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</si>
  <si>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</si>
  <si>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</si>
  <si>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</si>
  <si>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</si>
  <si>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</si>
  <si>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</si>
  <si>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</si>
  <si>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</si>
  <si>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</si>
  <si>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</si>
  <si>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</si>
  <si>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</si>
  <si>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</si>
  <si>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</si>
  <si>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</si>
  <si>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</si>
  <si>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</si>
  <si>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</si>
  <si>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</si>
  <si>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</si>
  <si>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</si>
  <si>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</si>
  <si>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</si>
  <si>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</si>
  <si>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</si>
  <si>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</si>
  <si>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</si>
  <si>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</si>
  <si>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</si>
  <si>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</si>
  <si>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</si>
  <si>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</si>
  <si>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</si>
  <si>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</si>
  <si>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</si>
  <si>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</si>
  <si>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</si>
  <si>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</si>
  <si>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</si>
  <si>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</si>
  <si>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</si>
  <si>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</si>
  <si>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</si>
  <si>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</si>
  <si>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</si>
  <si>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</si>
  <si>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</si>
  <si>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</si>
  <si>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</si>
  <si>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</si>
  <si>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</si>
  <si>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</si>
  <si>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</si>
  <si>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</si>
  <si>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</si>
  <si>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</si>
  <si>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</si>
  <si>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</si>
  <si>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</si>
  <si>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</si>
  <si>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</si>
  <si>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</si>
  <si>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</si>
  <si>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</si>
  <si>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</si>
  <si>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</si>
  <si>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</si>
  <si>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</si>
  <si>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</si>
  <si>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</si>
  <si>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</si>
  <si>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</si>
  <si>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</si>
  <si>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</si>
  <si>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</si>
  <si>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</si>
  <si>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</si>
  <si>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</si>
  <si>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</si>
  <si>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</si>
  <si>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</si>
  <si>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</si>
  <si>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</si>
  <si>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</si>
  <si>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</si>
  <si>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</si>
  <si>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</si>
  <si>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</si>
  <si>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</si>
  <si>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</si>
  <si>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</si>
  <si>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</si>
  <si>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</si>
  <si>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</si>
  <si>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</si>
  <si>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</si>
  <si>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</si>
  <si>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</si>
  <si>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</si>
  <si>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</si>
  <si>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</si>
  <si>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</si>
  <si>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</si>
  <si>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</si>
  <si>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</si>
  <si>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</si>
  <si>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</si>
  <si>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</si>
  <si>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</si>
  <si>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</si>
  <si>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</si>
  <si>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</si>
  <si>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</si>
  <si>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</si>
  <si>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</si>
  <si>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</si>
  <si>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</si>
  <si>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</si>
  <si>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</si>
  <si>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</si>
  <si>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</si>
  <si>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</si>
  <si>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</si>
  <si>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</si>
  <si>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</si>
  <si>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</si>
  <si>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</si>
  <si>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</si>
  <si>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</si>
  <si>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</si>
  <si>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</si>
  <si>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</si>
  <si>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</si>
  <si>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</si>
  <si>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</si>
  <si>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</si>
  <si>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</si>
  <si>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</si>
  <si>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</si>
  <si>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</si>
  <si>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</si>
  <si>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</si>
  <si>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</si>
  <si>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</si>
  <si>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</si>
  <si>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</si>
  <si>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</si>
  <si>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</si>
  <si>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</si>
  <si>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</si>
  <si>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</si>
  <si>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</si>
  <si>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</si>
  <si>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</si>
  <si>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</si>
  <si>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</si>
  <si>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</si>
  <si>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</si>
  <si>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</si>
  <si>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</si>
  <si>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</si>
  <si>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</si>
  <si>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</si>
  <si>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</si>
  <si>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</si>
  <si>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</si>
  <si>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</si>
  <si>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</si>
  <si>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</si>
  <si>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</si>
  <si>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</si>
  <si>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</si>
  <si>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</si>
  <si>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</si>
  <si>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</si>
  <si>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</si>
  <si>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</si>
  <si>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</si>
  <si>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</si>
  <si>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</si>
  <si>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</si>
  <si>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</si>
  <si>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</si>
  <si>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</si>
  <si>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</si>
  <si>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</si>
  <si>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</si>
  <si>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</si>
  <si>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</si>
  <si>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</si>
  <si>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</si>
  <si>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</si>
  <si>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</si>
  <si>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</si>
  <si>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</si>
  <si>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</si>
  <si>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</si>
  <si>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</si>
  <si>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</si>
  <si>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</si>
  <si>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</si>
  <si>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</si>
  <si>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</si>
  <si>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</si>
  <si>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</si>
  <si>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</si>
  <si>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</si>
  <si>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</si>
  <si>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</si>
  <si>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</si>
  <si>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</si>
  <si>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</si>
  <si>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</si>
  <si>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</si>
  <si>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</si>
  <si>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</si>
  <si>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</si>
  <si>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</si>
  <si>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</si>
  <si>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</si>
  <si>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</si>
  <si>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</si>
  <si>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</si>
  <si>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</si>
  <si>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</si>
  <si>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</si>
  <si>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</si>
  <si>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</si>
  <si>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</si>
  <si>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</si>
  <si>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</si>
  <si>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</si>
  <si>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</si>
  <si>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</si>
  <si>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</si>
  <si>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</si>
  <si>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</si>
  <si>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</si>
  <si>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</si>
  <si>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</si>
  <si>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</si>
  <si>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</si>
  <si>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</si>
  <si>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</si>
  <si>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</si>
  <si>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</si>
  <si>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</si>
  <si>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</si>
  <si>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</si>
  <si>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</si>
  <si>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</si>
  <si>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</si>
  <si>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</si>
  <si>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</si>
  <si>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</si>
  <si>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</si>
  <si>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</si>
  <si>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</si>
  <si>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</si>
  <si>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</si>
  <si>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</si>
  <si>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</si>
  <si>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</si>
  <si>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</si>
  <si>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</si>
  <si>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</si>
  <si>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</si>
  <si>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</si>
  <si>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</si>
  <si>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</si>
  <si>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</si>
  <si>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</si>
  <si>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</si>
  <si>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</si>
  <si>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</si>
  <si>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</si>
  <si>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</si>
  <si>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</si>
  <si>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</si>
  <si>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</si>
  <si>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</si>
  <si>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</si>
  <si>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</si>
  <si>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</si>
  <si>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</si>
  <si>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</si>
  <si>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</si>
  <si>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</si>
  <si>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</si>
  <si>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</si>
  <si>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</si>
  <si>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</si>
  <si>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</si>
  <si>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</si>
  <si>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</si>
  <si>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</si>
  <si>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</si>
  <si>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</si>
  <si>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</si>
  <si>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</si>
  <si>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</si>
  <si>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</si>
  <si>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</si>
  <si>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</si>
  <si>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</si>
  <si>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</si>
  <si>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</si>
  <si>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</si>
  <si>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</si>
  <si>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</si>
  <si>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</si>
  <si>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</si>
  <si>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</si>
  <si>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</si>
  <si>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</si>
  <si>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</si>
  <si>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</si>
  <si>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</si>
  <si>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</si>
  <si>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</si>
  <si>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</si>
  <si>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</si>
  <si>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</si>
  <si>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</si>
  <si>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</si>
  <si>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</si>
  <si>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</si>
  <si>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</si>
  <si>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</si>
  <si>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</si>
  <si>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</si>
  <si>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</si>
  <si>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</si>
  <si>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</si>
  <si>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</si>
  <si>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</si>
  <si>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</si>
  <si>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</si>
  <si>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</si>
  <si>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</si>
  <si>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</si>
  <si>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</si>
  <si>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</si>
  <si>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</si>
  <si>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</si>
  <si>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</si>
  <si>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</si>
  <si>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</si>
  <si>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</si>
  <si>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</si>
  <si>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</si>
  <si>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</si>
  <si>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</si>
  <si>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</si>
  <si>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</si>
  <si>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</si>
  <si>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</si>
  <si>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</si>
  <si>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</si>
  <si>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</si>
  <si>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</si>
  <si>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</si>
  <si>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</si>
  <si>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</si>
  <si>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</si>
  <si>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</si>
  <si>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</si>
  <si>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</si>
  <si>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</si>
  <si>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</si>
  <si>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</si>
  <si>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</si>
  <si>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</si>
  <si>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</si>
  <si>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</si>
  <si>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</si>
  <si>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</si>
  <si>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</si>
  <si>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</si>
  <si>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</si>
  <si>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</si>
  <si>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</si>
  <si>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</si>
  <si>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</si>
  <si>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</si>
  <si>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</si>
  <si>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</si>
  <si>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</si>
  <si>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</si>
  <si>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</si>
  <si>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</si>
  <si>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</si>
  <si>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</si>
  <si>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</si>
  <si>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</si>
  <si>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</si>
  <si>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</si>
  <si>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</si>
  <si>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</si>
  <si>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</si>
  <si>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</si>
  <si>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</si>
  <si>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</si>
  <si>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</si>
  <si>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</si>
  <si>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</si>
  <si>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</si>
  <si>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</si>
  <si>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</si>
  <si>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</si>
  <si>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</si>
  <si>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</si>
  <si>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</si>
  <si>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</si>
  <si>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</si>
  <si>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</si>
  <si>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</si>
  <si>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</si>
  <si>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</si>
  <si>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</si>
  <si>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</si>
  <si>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</si>
  <si>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</si>
  <si>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</si>
  <si>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</si>
  <si>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</si>
  <si>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</si>
  <si>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</si>
  <si>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</si>
  <si>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</si>
  <si>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</si>
  <si>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</si>
  <si>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</si>
  <si>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</si>
  <si>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</si>
  <si>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</si>
  <si>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</si>
  <si>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</si>
  <si>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</si>
  <si>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</si>
  <si>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</si>
  <si>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</si>
  <si>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</si>
  <si>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</si>
  <si>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</si>
  <si>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</si>
  <si>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</si>
  <si>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</si>
  <si>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</si>
  <si>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</si>
  <si>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</si>
  <si>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</si>
  <si>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</si>
  <si>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</si>
  <si>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</si>
  <si>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</si>
  <si>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</si>
  <si>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</si>
  <si>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</si>
  <si>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</si>
  <si>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</si>
  <si>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</si>
  <si>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</si>
  <si>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</si>
  <si>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</si>
  <si>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</si>
  <si>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</si>
  <si>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</si>
  <si>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</si>
  <si>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</si>
  <si>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</si>
  <si>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</si>
  <si>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</si>
  <si>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</si>
  <si>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</si>
  <si>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</si>
  <si>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</si>
  <si>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</si>
  <si>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</si>
  <si>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</si>
  <si>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</si>
  <si>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</si>
  <si>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</si>
  <si>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</si>
  <si>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</si>
  <si>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</si>
  <si>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</si>
  <si>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</si>
  <si>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</si>
  <si>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</si>
  <si>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</si>
  <si>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</si>
  <si>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</si>
  <si>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</si>
  <si>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</si>
  <si>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</si>
  <si>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</si>
  <si>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</si>
  <si>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</si>
  <si>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</si>
  <si>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</si>
  <si>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</si>
  <si>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</si>
  <si>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</si>
  <si>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</si>
  <si>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</si>
  <si>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</si>
  <si>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</si>
  <si>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</si>
  <si>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</si>
  <si>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</si>
  <si>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</si>
  <si>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</si>
  <si>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</si>
  <si>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</si>
  <si>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</si>
  <si>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</si>
  <si>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</si>
  <si>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</si>
  <si>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</si>
  <si>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</si>
  <si>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</si>
  <si>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</si>
  <si>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</si>
  <si>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</si>
  <si>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</si>
  <si>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</si>
  <si>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</si>
  <si>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</si>
  <si>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</si>
  <si>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</si>
  <si>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</si>
  <si>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</si>
  <si>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</si>
  <si>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</si>
  <si>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</si>
  <si>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</si>
  <si>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</si>
  <si>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</si>
  <si>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</si>
  <si>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</si>
  <si>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</si>
  <si>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</si>
  <si>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</si>
  <si>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</si>
  <si>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</si>
  <si>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</si>
  <si>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</si>
  <si>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</si>
  <si>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</si>
  <si>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</si>
  <si>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</si>
  <si>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</si>
  <si>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</si>
  <si>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</si>
  <si>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</si>
  <si>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</si>
  <si>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</si>
  <si>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</si>
  <si>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</si>
  <si>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</si>
  <si>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</si>
  <si>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</si>
  <si>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</si>
  <si>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</si>
  <si>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</si>
  <si>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</si>
  <si>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</si>
  <si>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</si>
  <si>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</si>
  <si>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</si>
  <si>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</si>
  <si>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</si>
  <si>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</si>
  <si>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</si>
  <si>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</si>
  <si>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</si>
  <si>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</si>
  <si>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</si>
  <si>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</si>
  <si>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</si>
  <si>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</si>
  <si>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</si>
  <si>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</si>
  <si>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</si>
  <si>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</si>
  <si>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</si>
  <si>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</si>
  <si>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</si>
  <si>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</si>
  <si>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</si>
  <si>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</si>
  <si>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</si>
  <si>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</si>
  <si>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</si>
  <si>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</si>
  <si>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</si>
  <si>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</si>
  <si>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</si>
  <si>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</si>
  <si>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</si>
  <si>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</si>
  <si>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</si>
  <si>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</si>
  <si>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</si>
  <si>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</si>
  <si>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</si>
  <si>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</si>
  <si>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</si>
  <si>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</si>
  <si>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</si>
  <si>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</si>
  <si>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</si>
  <si>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</si>
  <si>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</si>
  <si>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</si>
  <si>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</si>
  <si>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</si>
  <si>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</si>
  <si>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</si>
  <si>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</si>
  <si>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</si>
  <si>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</si>
  <si>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</si>
  <si>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</si>
  <si>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</si>
  <si>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</si>
  <si>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</si>
  <si>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</si>
  <si>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</si>
  <si>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</si>
  <si>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</si>
  <si>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</si>
  <si>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</si>
  <si>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</si>
  <si>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</si>
  <si>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</si>
  <si>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</si>
  <si>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</si>
  <si>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</si>
  <si>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</si>
  <si>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</si>
  <si>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</si>
  <si>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</si>
  <si>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</si>
  <si>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</si>
  <si>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</si>
  <si>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</si>
  <si>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</si>
  <si>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</si>
  <si>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</si>
  <si>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</si>
  <si>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</si>
  <si>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</si>
  <si>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</si>
  <si>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</si>
  <si>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</si>
  <si>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</si>
  <si>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</si>
  <si>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</si>
  <si>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</si>
  <si>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</si>
  <si>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</si>
  <si>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</si>
  <si>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</si>
  <si>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</si>
  <si>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</si>
  <si>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</si>
  <si>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</si>
  <si>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</si>
  <si>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</si>
  <si>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</si>
  <si>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</si>
  <si>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</si>
  <si>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</si>
  <si>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</si>
  <si>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</si>
  <si>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</si>
  <si>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</si>
  <si>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</si>
  <si>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</si>
  <si>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</si>
  <si>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</si>
  <si>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</si>
  <si>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</si>
  <si>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</si>
  <si>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</si>
  <si>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</si>
  <si>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</si>
  <si>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</si>
  <si>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</si>
  <si>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</si>
  <si>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</si>
  <si>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</si>
  <si>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</si>
  <si>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</si>
  <si>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</si>
  <si>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</si>
  <si>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</si>
  <si>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</si>
  <si>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</si>
  <si>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</si>
  <si>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</si>
  <si>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</si>
  <si>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</si>
  <si>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</si>
  <si>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</si>
  <si>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</si>
  <si>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</si>
  <si>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</si>
  <si>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</si>
  <si>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</si>
  <si>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</si>
  <si>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</si>
  <si>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</si>
  <si>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</si>
  <si>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</si>
  <si>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</si>
  <si>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</si>
  <si>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</si>
  <si>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</si>
  <si>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</si>
  <si>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</si>
  <si>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</si>
  <si>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</si>
  <si>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</si>
  <si>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</si>
  <si>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</si>
  <si>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</si>
  <si>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</si>
  <si>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</si>
  <si>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</si>
  <si>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</si>
  <si>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</si>
  <si>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</si>
  <si>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</si>
  <si>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</si>
  <si>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</si>
  <si>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</si>
  <si>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</si>
  <si>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</si>
  <si>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</si>
  <si>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</si>
  <si>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</si>
  <si>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</si>
  <si>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</si>
  <si>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</si>
  <si>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</si>
  <si>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</si>
  <si>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</si>
  <si>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</si>
  <si>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</si>
  <si>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</si>
  <si>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</si>
  <si>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</si>
  <si>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</si>
  <si>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</si>
  <si>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</si>
  <si>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</si>
  <si>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</si>
  <si>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</si>
  <si>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</si>
  <si>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</si>
  <si>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</si>
  <si>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</si>
  <si>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</si>
  <si>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</si>
  <si>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</si>
  <si>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</si>
  <si>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</si>
  <si>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</si>
  <si>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</si>
  <si>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</si>
  <si>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</si>
  <si>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</si>
  <si>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</si>
  <si>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</si>
  <si>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</si>
  <si>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</si>
  <si>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</si>
  <si>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</si>
  <si>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</si>
  <si>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</si>
  <si>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</si>
  <si>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</si>
  <si>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</si>
  <si>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</si>
  <si>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</si>
  <si>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</si>
  <si>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</si>
  <si>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</si>
  <si>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</si>
  <si>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</si>
  <si>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</si>
  <si>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</si>
  <si>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</si>
  <si>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</si>
  <si>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</si>
  <si>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</si>
  <si>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</si>
  <si>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</si>
  <si>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</si>
  <si>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</si>
  <si>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</si>
  <si>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</si>
  <si>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</si>
  <si>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</si>
  <si>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</si>
  <si>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</si>
  <si>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</si>
  <si>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</si>
  <si>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</si>
  <si>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</si>
  <si>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</si>
  <si>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</si>
  <si>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</si>
  <si>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</si>
  <si>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</si>
  <si>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</si>
  <si>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</si>
  <si>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</si>
  <si>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</si>
  <si>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</si>
  <si>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</si>
  <si>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</si>
  <si>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</si>
  <si>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</si>
  <si>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</si>
  <si>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</si>
  <si>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</si>
  <si>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</si>
  <si>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</si>
  <si>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</si>
  <si>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</si>
  <si>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</si>
  <si>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</si>
  <si>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</si>
  <si>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</si>
  <si>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</si>
  <si>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</si>
  <si>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</si>
  <si>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</si>
  <si>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</si>
  <si>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</si>
  <si>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</si>
  <si>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</si>
  <si>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</si>
  <si>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</si>
  <si>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</si>
  <si>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</si>
  <si>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</si>
  <si>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</si>
  <si>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</si>
  <si>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</si>
  <si>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</si>
  <si>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</si>
  <si>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</si>
  <si>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</si>
  <si>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</si>
  <si>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</si>
  <si>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</si>
  <si>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</si>
  <si>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</si>
  <si>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</si>
  <si>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</si>
  <si>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</si>
  <si>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</si>
  <si>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</si>
  <si>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</si>
  <si>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</si>
  <si>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</si>
  <si>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</si>
  <si>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</si>
  <si>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</si>
  <si>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</si>
  <si>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</si>
  <si>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</si>
  <si>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</si>
  <si>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</si>
  <si>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</si>
  <si>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</si>
  <si>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</si>
  <si>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</si>
  <si>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</si>
  <si>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</si>
  <si>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</si>
  <si>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</si>
  <si>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</si>
  <si>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</si>
  <si>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</si>
  <si>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</si>
  <si>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</si>
  <si>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</si>
  <si>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</si>
  <si>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</si>
  <si>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</si>
  <si>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</si>
  <si>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</si>
  <si>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</si>
  <si>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</si>
  <si>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</si>
  <si>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</si>
  <si>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</si>
  <si>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</si>
  <si>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</si>
  <si>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</si>
  <si>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</si>
  <si>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</si>
  <si>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</si>
  <si>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</si>
  <si>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</si>
  <si>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</si>
  <si>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</si>
  <si>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</si>
  <si>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</si>
  <si>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</si>
  <si>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</si>
  <si>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</si>
  <si>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</si>
  <si>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</si>
  <si>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</si>
  <si>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</si>
  <si>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</si>
  <si>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</si>
  <si>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</si>
  <si>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</si>
  <si>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</si>
  <si>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</si>
  <si>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</si>
  <si>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</si>
  <si>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</si>
  <si>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</si>
  <si>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</si>
  <si>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</si>
  <si>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</si>
  <si>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</si>
  <si>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</si>
  <si>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</si>
  <si>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</si>
  <si>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</si>
  <si>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</si>
  <si>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</si>
  <si>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</si>
  <si>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</si>
  <si>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</si>
  <si>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</si>
  <si>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</si>
  <si>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</si>
  <si>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</si>
  <si>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</si>
  <si>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</si>
  <si>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</si>
  <si>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</si>
  <si>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</si>
  <si>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</si>
  <si>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</si>
  <si>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</si>
  <si>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</si>
  <si>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</si>
  <si>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</si>
  <si>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</si>
  <si>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</si>
  <si>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</si>
  <si>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</si>
  <si>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</si>
  <si>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</si>
  <si>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</si>
  <si>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</si>
  <si>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</si>
  <si>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</si>
  <si>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</si>
  <si>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</si>
  <si>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</si>
  <si>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</si>
  <si>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</si>
  <si>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</si>
  <si>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</si>
  <si>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</si>
  <si>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</si>
  <si>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</si>
  <si>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</si>
  <si>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</si>
  <si>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</si>
  <si>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</si>
  <si>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</si>
  <si>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</si>
  <si>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</si>
  <si>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</si>
  <si>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</si>
  <si>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</si>
  <si>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</si>
  <si>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</si>
  <si>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</si>
  <si>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</si>
  <si>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</si>
  <si>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</si>
  <si>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</si>
  <si>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</si>
  <si>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</si>
  <si>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</si>
  <si>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</si>
  <si>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</si>
  <si>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</si>
  <si>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</si>
  <si>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</si>
  <si>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</si>
  <si>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</si>
  <si>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</si>
  <si>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</si>
  <si>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</si>
  <si>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</si>
  <si>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</si>
  <si>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</si>
  <si>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</si>
  <si>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</si>
  <si>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</si>
  <si>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</si>
  <si>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</si>
  <si>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</si>
  <si>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</si>
  <si>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</si>
  <si>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</si>
  <si>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</si>
  <si>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</si>
  <si>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</si>
  <si>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</si>
  <si>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</si>
  <si>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</si>
  <si>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</si>
  <si>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</si>
  <si>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</si>
  <si>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</si>
  <si>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</si>
  <si>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</si>
  <si>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</si>
  <si>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</si>
  <si>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</si>
  <si>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</si>
  <si>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</si>
  <si>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</si>
  <si>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</si>
  <si>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</si>
  <si>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</si>
  <si>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</si>
  <si>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</si>
  <si>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</si>
  <si>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</si>
  <si>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</si>
  <si>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</si>
  <si>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</si>
  <si>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</si>
  <si>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</si>
  <si>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</si>
  <si>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</si>
  <si>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</si>
  <si>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</si>
  <si>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</si>
  <si>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</si>
  <si>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</si>
  <si>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</si>
  <si>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</si>
  <si>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</si>
  <si>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</si>
  <si>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</si>
  <si>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</si>
  <si>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</si>
  <si>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</si>
  <si>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</si>
  <si>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</si>
  <si>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</si>
  <si>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</si>
  <si>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</si>
  <si>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</si>
  <si>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</si>
  <si>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</si>
  <si>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</si>
  <si>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</si>
  <si>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</si>
  <si>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</si>
  <si>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</si>
  <si>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</si>
  <si>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</si>
  <si>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</si>
  <si>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</si>
  <si>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</si>
  <si>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</si>
  <si>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</si>
  <si>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</si>
  <si>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</si>
  <si>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</si>
  <si>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</si>
  <si>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</si>
  <si>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</si>
  <si>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</si>
  <si>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</si>
  <si>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</si>
  <si>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</si>
  <si>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</si>
  <si>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</si>
  <si>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</si>
  <si>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</si>
  <si>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</si>
  <si>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</si>
  <si>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</si>
  <si>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</si>
  <si>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</si>
  <si>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</si>
  <si>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</si>
  <si>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</si>
  <si>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</si>
  <si>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</si>
  <si>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</si>
  <si>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</si>
  <si>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</si>
  <si>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</si>
  <si>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</si>
  <si>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</si>
  <si>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</si>
  <si>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</si>
  <si>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</si>
  <si>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</si>
  <si>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</si>
  <si>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</si>
  <si>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</si>
  <si>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</si>
  <si>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</si>
  <si>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</si>
  <si>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</si>
  <si>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</si>
  <si>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</si>
  <si>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</si>
  <si>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</si>
  <si>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</si>
  <si>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</si>
  <si>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</si>
  <si>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</si>
  <si>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</si>
  <si>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</si>
  <si>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</si>
  <si>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</si>
  <si>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</si>
  <si>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</si>
  <si>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</si>
  <si>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</si>
  <si>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</si>
  <si>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</si>
  <si>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</si>
  <si>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</si>
  <si>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</si>
  <si>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</si>
  <si>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</si>
  <si>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</si>
  <si>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</si>
  <si>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</si>
  <si>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</si>
  <si>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</si>
  <si>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</si>
  <si>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</si>
  <si>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</si>
  <si>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</si>
  <si>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</si>
  <si>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</si>
  <si>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</si>
  <si>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</si>
  <si>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</si>
  <si>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</si>
  <si>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</si>
  <si>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</si>
  <si>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</si>
  <si>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</si>
  <si>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</si>
  <si>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</si>
  <si>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</si>
  <si>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</si>
  <si>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</si>
  <si>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</si>
  <si>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</si>
  <si>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</si>
  <si>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</si>
  <si>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</si>
  <si>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</si>
  <si>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</si>
  <si>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</si>
  <si>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</si>
  <si>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</si>
  <si>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</si>
  <si>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</si>
  <si>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</si>
  <si>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</si>
  <si>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</si>
  <si>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</si>
  <si>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</si>
  <si>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</si>
  <si>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</si>
  <si>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</si>
  <si>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</si>
  <si>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</si>
  <si>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</si>
  <si>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</si>
  <si>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</si>
  <si>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</si>
  <si>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</si>
  <si>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</si>
  <si>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</si>
  <si>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</si>
  <si>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</si>
  <si>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</si>
  <si>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</si>
  <si>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</si>
  <si>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</si>
  <si>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</si>
  <si>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</si>
  <si>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</si>
  <si>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</si>
  <si>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</si>
  <si>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</si>
  <si>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</si>
  <si>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</si>
  <si>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</si>
  <si>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</si>
  <si>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</si>
  <si>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</si>
  <si>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</si>
  <si>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</si>
  <si>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</si>
  <si>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</si>
  <si>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</si>
  <si>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</si>
  <si>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</si>
  <si>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</si>
  <si>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</si>
  <si>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</si>
  <si>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</si>
  <si>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</si>
  <si>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</si>
  <si>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</si>
  <si>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</si>
  <si>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</si>
  <si>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</si>
  <si>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</si>
  <si>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</si>
  <si>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</si>
  <si>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</si>
  <si>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</si>
  <si>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</si>
  <si>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</si>
  <si>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</si>
  <si>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</si>
  <si>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</si>
  <si>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</si>
  <si>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</si>
  <si>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</si>
  <si>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</si>
  <si>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</si>
  <si>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</si>
  <si>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</si>
  <si>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</si>
  <si>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</si>
  <si>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</si>
  <si>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</si>
  <si>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</si>
  <si>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</si>
  <si>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</si>
  <si>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</si>
  <si>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</si>
  <si>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</si>
  <si>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</si>
  <si>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</si>
  <si>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</si>
  <si>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</si>
  <si>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</si>
  <si>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</si>
  <si>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</si>
  <si>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</si>
  <si>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</si>
  <si>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</si>
  <si>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</si>
  <si>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</si>
  <si>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</si>
  <si>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</si>
  <si>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</si>
  <si>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</si>
  <si>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</si>
  <si>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</si>
  <si>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</si>
  <si>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</si>
  <si>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</si>
  <si>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</si>
  <si>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</si>
  <si>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</si>
  <si>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</si>
  <si>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</si>
  <si>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</si>
  <si>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</si>
  <si>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</si>
  <si>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</si>
  <si>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</si>
  <si>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</si>
  <si>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</si>
  <si>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</si>
  <si>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</si>
  <si>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</si>
  <si>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</si>
  <si>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</si>
  <si>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</si>
  <si>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</si>
  <si>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</si>
  <si>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</si>
  <si>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</si>
  <si>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</si>
  <si>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</si>
  <si>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</si>
  <si>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</si>
  <si>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</si>
  <si>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</si>
  <si>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</si>
  <si>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</si>
  <si>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</si>
  <si>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</si>
  <si>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</si>
  <si>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</si>
  <si>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</si>
  <si>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</si>
  <si>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</si>
  <si>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</si>
  <si>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</si>
  <si>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</si>
  <si>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</si>
  <si>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</si>
  <si>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</si>
  <si>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</si>
  <si>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</si>
  <si>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</si>
  <si>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</si>
  <si>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</si>
  <si>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</si>
  <si>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</si>
  <si>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</si>
  <si>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</si>
  <si>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</si>
  <si>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</si>
  <si>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</si>
  <si>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</si>
  <si>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</si>
  <si>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</si>
  <si>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</si>
  <si>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</si>
  <si>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</si>
  <si>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</si>
  <si>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</si>
  <si>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</si>
  <si>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</si>
  <si>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</si>
  <si>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</si>
  <si>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</si>
  <si>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</si>
  <si>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</si>
  <si>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</si>
  <si>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</si>
  <si>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</si>
  <si>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</si>
  <si>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</si>
  <si>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</si>
  <si>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</si>
  <si>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</si>
  <si>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</si>
  <si>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</si>
  <si>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</si>
  <si>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</si>
  <si>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</si>
  <si>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</si>
  <si>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</si>
  <si>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</si>
  <si>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</si>
  <si>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</si>
  <si>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</si>
  <si>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</si>
  <si>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</si>
  <si>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</si>
  <si>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</si>
  <si>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</si>
  <si>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</si>
  <si>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</si>
  <si>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</si>
  <si>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</si>
  <si>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</si>
  <si>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</si>
  <si>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</si>
  <si>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</si>
  <si>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</si>
  <si>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</si>
  <si>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</si>
  <si>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</si>
  <si>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</si>
  <si>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</si>
  <si>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</si>
  <si>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</si>
  <si>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</si>
  <si>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</si>
  <si>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</si>
  <si>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</si>
  <si>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</si>
  <si>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</si>
  <si>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</si>
  <si>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</si>
  <si>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</si>
  <si>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</si>
  <si>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</si>
  <si>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</si>
  <si>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</si>
  <si>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</si>
  <si>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</si>
  <si>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</si>
  <si>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</si>
  <si>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</si>
  <si>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</si>
  <si>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</si>
  <si>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</si>
  <si>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</si>
  <si>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</si>
  <si>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</si>
  <si>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</si>
  <si>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</si>
  <si>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</si>
  <si>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</si>
  <si>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</si>
  <si>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</si>
  <si>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</si>
  <si>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</si>
  <si>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</si>
  <si>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</si>
  <si>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</si>
  <si>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</si>
  <si>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</si>
  <si>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</si>
  <si>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</si>
  <si>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</si>
  <si>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</si>
  <si>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</si>
  <si>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</si>
  <si>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</si>
  <si>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</si>
  <si>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</si>
  <si>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</si>
  <si>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</si>
  <si>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</si>
  <si>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</si>
  <si>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</si>
  <si>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</si>
  <si>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</si>
  <si>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</si>
  <si>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</si>
  <si>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</si>
  <si>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</si>
  <si>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</si>
  <si>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</si>
  <si>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</si>
  <si>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</si>
  <si>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</si>
  <si>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</si>
  <si>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</si>
  <si>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</si>
  <si>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</si>
  <si>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</si>
  <si>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</si>
  <si>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</si>
  <si>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</si>
  <si>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</si>
  <si>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</si>
  <si>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</si>
  <si>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</si>
  <si>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</si>
  <si>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</si>
  <si>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</si>
  <si>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</si>
  <si>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</si>
  <si>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</si>
  <si>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</si>
  <si>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</si>
  <si>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</si>
  <si>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</si>
  <si>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</si>
  <si>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</si>
  <si>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</si>
  <si>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</si>
  <si>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</si>
  <si>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</si>
  <si>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</si>
  <si>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</si>
  <si>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</si>
  <si>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</si>
  <si>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</si>
  <si>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</si>
  <si>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</si>
  <si>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</si>
  <si>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</si>
  <si>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</si>
  <si>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</si>
  <si>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</si>
  <si>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</si>
  <si>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</si>
  <si>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</si>
  <si>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</si>
  <si>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</si>
  <si>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</si>
  <si>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</si>
  <si>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</si>
  <si>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</si>
  <si>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</si>
  <si>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</si>
  <si>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</si>
  <si>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</si>
  <si>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</si>
  <si>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</si>
  <si>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</si>
  <si>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</si>
  <si>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</si>
  <si>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</si>
  <si>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</si>
  <si>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</si>
  <si>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</si>
  <si>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</si>
  <si>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</si>
  <si>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</si>
  <si>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</si>
  <si>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</si>
  <si>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</si>
  <si>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</si>
  <si>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</si>
  <si>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</si>
  <si>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</si>
  <si>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</si>
  <si>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</si>
  <si>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</si>
  <si>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</si>
  <si>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</si>
  <si>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</si>
  <si>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</si>
  <si>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</si>
  <si>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</si>
  <si>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</si>
  <si>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</si>
  <si>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</si>
  <si>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</si>
  <si>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</si>
  <si>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</si>
  <si>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</si>
  <si>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</si>
  <si>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</si>
  <si>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</si>
  <si>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</si>
  <si>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</si>
  <si>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</si>
  <si>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</si>
  <si>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</si>
  <si>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</si>
  <si>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</si>
  <si>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</si>
  <si>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</si>
  <si>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</si>
  <si>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</si>
  <si>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</si>
  <si>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</si>
  <si>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</si>
  <si>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</si>
  <si>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</si>
  <si>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</si>
  <si>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</si>
  <si>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</si>
  <si>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</si>
  <si>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</si>
  <si>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</si>
  <si>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</si>
  <si>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</si>
  <si>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</si>
  <si>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</si>
  <si>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</si>
  <si>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</si>
  <si>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</si>
  <si>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</si>
  <si>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</si>
  <si>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</si>
  <si>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</si>
  <si>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</si>
  <si>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</si>
  <si>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</si>
  <si>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</si>
  <si>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</si>
  <si>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</si>
  <si>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</si>
  <si>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</si>
  <si>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</si>
  <si>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</si>
  <si>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</si>
  <si>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</si>
  <si>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</si>
  <si>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</si>
  <si>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</si>
  <si>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</si>
  <si>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</si>
  <si>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</si>
  <si>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</si>
  <si>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</si>
  <si>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</si>
  <si>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</si>
  <si>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</si>
  <si>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</si>
  <si>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</si>
  <si>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</si>
  <si>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</si>
  <si>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</si>
  <si>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</si>
  <si>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</si>
  <si>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</si>
  <si>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</si>
  <si>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</si>
  <si>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</si>
  <si>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</si>
  <si>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</si>
  <si>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</si>
  <si>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</si>
  <si>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</si>
  <si>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</si>
  <si>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</si>
  <si>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</si>
  <si>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</si>
  <si>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</si>
  <si>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</si>
  <si>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</si>
  <si>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</si>
  <si>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</si>
  <si>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</si>
  <si>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</si>
  <si>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</si>
  <si>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</si>
  <si>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</si>
  <si>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</si>
  <si>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</si>
  <si>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</si>
  <si>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</si>
  <si>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</si>
  <si>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</si>
  <si>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</si>
  <si>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</si>
  <si>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</si>
  <si>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</si>
  <si>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</si>
  <si>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</si>
  <si>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</si>
  <si>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</si>
  <si>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</si>
  <si>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</si>
  <si>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</si>
  <si>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</si>
  <si>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</si>
  <si>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</si>
  <si>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</si>
  <si>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</si>
  <si>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</si>
  <si>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</si>
  <si>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</si>
  <si>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</si>
  <si>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</si>
  <si>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</si>
  <si>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</si>
  <si>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</si>
  <si>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</si>
  <si>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</si>
  <si>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</si>
  <si>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</si>
  <si>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</si>
  <si>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</si>
  <si>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</si>
  <si>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</si>
  <si>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</si>
  <si>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</si>
  <si>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</si>
  <si>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</si>
  <si>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</si>
  <si>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</si>
  <si>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</si>
  <si>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</si>
  <si>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</si>
  <si>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</si>
  <si>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</si>
  <si>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</si>
  <si>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</si>
  <si>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</si>
  <si>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</si>
  <si>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</si>
  <si>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</si>
  <si>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</si>
  <si>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</si>
  <si>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</si>
  <si>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</si>
  <si>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</si>
  <si>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</si>
  <si>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</si>
  <si>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</si>
  <si>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</si>
  <si>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</si>
  <si>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</si>
  <si>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</si>
  <si>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</si>
  <si>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</si>
  <si>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</si>
  <si>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</si>
  <si>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</si>
  <si>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</si>
  <si>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</si>
  <si>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</si>
  <si>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</si>
  <si>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</si>
  <si>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</si>
  <si>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</si>
  <si>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</si>
  <si>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</si>
  <si>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</si>
  <si>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</si>
  <si>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</si>
  <si>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</si>
  <si>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</si>
  <si>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</si>
  <si>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</si>
  <si>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</si>
  <si>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</si>
  <si>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</si>
  <si>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</si>
  <si>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</si>
  <si>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</si>
  <si>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</si>
  <si>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</si>
  <si>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</si>
  <si>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</si>
  <si>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</si>
  <si>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</si>
  <si>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</si>
  <si>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</si>
  <si>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</si>
  <si>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</si>
  <si>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</si>
  <si>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</si>
  <si>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</si>
  <si>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</si>
  <si>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</si>
  <si>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</si>
  <si>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</si>
  <si>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</si>
  <si>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</si>
  <si>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</si>
  <si>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</si>
  <si>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</si>
  <si>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</si>
  <si>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</si>
  <si>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</si>
  <si>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</si>
  <si>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</si>
  <si>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</si>
  <si>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</si>
  <si>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</si>
  <si>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</si>
  <si>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</si>
  <si>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</si>
  <si>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</si>
  <si>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</si>
  <si>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</si>
  <si>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</si>
  <si>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</si>
  <si>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</si>
  <si>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</si>
  <si>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</si>
  <si>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</si>
  <si>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</si>
  <si>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</si>
  <si>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</si>
  <si>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</si>
  <si>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</si>
  <si>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</si>
  <si>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</si>
  <si>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</si>
  <si>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</si>
  <si>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</si>
  <si>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</si>
  <si>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</si>
  <si>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</si>
  <si>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</si>
  <si>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</si>
  <si>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</si>
  <si>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</si>
  <si>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</si>
  <si>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</si>
  <si>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</si>
  <si>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</si>
  <si>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</si>
  <si>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</si>
  <si>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</si>
  <si>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</si>
  <si>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</si>
  <si>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</si>
  <si>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</si>
  <si>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</si>
  <si>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</si>
  <si>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</si>
  <si>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</si>
  <si>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</si>
  <si>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</si>
  <si>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</si>
  <si>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</si>
  <si>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</si>
  <si>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</si>
  <si>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</si>
  <si>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</si>
  <si>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</si>
  <si>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</si>
  <si>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</si>
  <si>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</si>
  <si>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</si>
  <si>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</si>
  <si>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</si>
  <si>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</si>
  <si>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</si>
  <si>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</si>
  <si>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</si>
  <si>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</si>
  <si>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</si>
  <si>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</si>
  <si>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</si>
  <si>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</si>
  <si>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</si>
  <si>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</si>
  <si>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</si>
  <si>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</si>
  <si>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</si>
  <si>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</si>
  <si>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</si>
  <si>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</si>
  <si>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</si>
  <si>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</si>
  <si>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</si>
  <si>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</si>
  <si>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</si>
  <si>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</si>
  <si>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</si>
  <si>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</si>
  <si>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</si>
  <si>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</si>
  <si>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</si>
  <si>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</si>
  <si>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</si>
  <si>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</si>
  <si>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</si>
  <si>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</si>
  <si>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</si>
  <si>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</si>
  <si>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</si>
  <si>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</si>
  <si>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</si>
  <si>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</si>
  <si>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</si>
  <si>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</si>
  <si>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</si>
  <si>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</si>
  <si>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</si>
  <si>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</si>
  <si>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</si>
  <si>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</si>
  <si>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</si>
  <si>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</si>
  <si>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</si>
  <si>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</si>
  <si>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</si>
  <si>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</si>
  <si>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</si>
  <si>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</si>
  <si>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</si>
  <si>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</si>
  <si>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</si>
  <si>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</si>
  <si>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</si>
  <si>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</si>
  <si>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</si>
  <si>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</si>
  <si>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</si>
  <si>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</si>
  <si>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</si>
  <si>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</si>
  <si>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</si>
  <si>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</si>
  <si>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</si>
  <si>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</si>
  <si>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</si>
  <si>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</si>
  <si>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</si>
  <si>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</si>
  <si>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</si>
  <si>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</si>
  <si>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</si>
  <si>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</si>
  <si>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</si>
  <si>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</si>
  <si>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</si>
  <si>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</si>
  <si>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</si>
  <si>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</si>
  <si>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</si>
  <si>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</si>
  <si>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</si>
  <si>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</si>
  <si>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</si>
  <si>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</si>
  <si>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</si>
  <si>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</si>
  <si>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</si>
  <si>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</si>
  <si>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</si>
  <si>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</si>
  <si>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</si>
  <si>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</si>
  <si>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</si>
  <si>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</si>
  <si>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</si>
  <si>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</si>
  <si>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</si>
  <si>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</si>
  <si>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</si>
  <si>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</si>
  <si>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</si>
  <si>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</si>
  <si>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</si>
  <si>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</si>
  <si>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</si>
  <si>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</si>
  <si>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</si>
  <si>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</si>
  <si>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</si>
  <si>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</si>
  <si>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</si>
  <si>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</si>
  <si>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</si>
  <si>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</si>
  <si>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</si>
  <si>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</si>
  <si>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</si>
  <si>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</si>
  <si>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</si>
  <si>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</si>
  <si>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</si>
  <si>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</si>
  <si>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</si>
  <si>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</si>
  <si>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</si>
  <si>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</si>
  <si>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</si>
  <si>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</si>
  <si>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</si>
  <si>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</si>
  <si>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</si>
  <si>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</si>
  <si>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</si>
  <si>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</si>
  <si>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</si>
  <si>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</si>
  <si>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</si>
  <si>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</si>
  <si>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</si>
  <si>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</si>
  <si>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</si>
  <si>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</si>
  <si>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</si>
  <si>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</si>
  <si>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</si>
  <si>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</si>
  <si>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</si>
  <si>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</si>
  <si>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</si>
  <si>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</si>
  <si>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</si>
  <si>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</si>
  <si>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</si>
  <si>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</si>
  <si>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</si>
  <si>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</si>
  <si>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</si>
  <si>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</si>
  <si>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</si>
  <si>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</si>
  <si>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</si>
  <si>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</si>
  <si>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</si>
  <si>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</si>
  <si>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</si>
  <si>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</si>
  <si>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</si>
  <si>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</si>
  <si>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</si>
  <si>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</si>
  <si>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</si>
  <si>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</si>
  <si>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</si>
  <si>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</si>
  <si>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</si>
  <si>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</si>
  <si>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</si>
  <si>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</si>
  <si>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</si>
  <si>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</si>
  <si>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</si>
  <si>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</si>
  <si>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</si>
  <si>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</si>
  <si>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</si>
  <si>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</si>
  <si>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</si>
  <si>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</si>
  <si>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</si>
  <si>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</si>
  <si>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</si>
  <si>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</si>
  <si>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</si>
  <si>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</si>
  <si>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</si>
  <si>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</si>
  <si>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</si>
  <si>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</si>
  <si>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</si>
  <si>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</si>
  <si>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</si>
  <si>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</si>
  <si>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</si>
  <si>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PCM-20251122-00001546</t>
  </si>
  <si>
    <t>40 mins</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</si>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</sst>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tabSelected="1" workbookViewId="0">
      <selection activeCell="A3" sqref="A3:XFD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321.03092233796633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45983.979348148147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45983.979348148147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45983.979348148147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45983.979348148147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45983.979348263892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45983.979348263892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45983.979348263892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45983.979348263892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45983.979348263892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45983.979348263892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45983.979348263892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45983.979348263892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45983.979348263892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45983.979348263892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45983.979348263892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45983.979348263892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45983.979348263892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45983.979348263892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45983.979348263892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45983.979348263892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45983.979348263892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45983.979348263892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45983.979348263892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45983.979348263892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45983.979348263892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45983.979348263892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45983.979348263892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45983.979348263892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45983.979348263892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45983.979348263892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45983.979348263892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45983.979348263892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45983.979348263892</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45983.979348263892</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60FB8653-CB02-4BDE-B7A9-FE6BA50C02F5}"/>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158.979510300931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45983.979348263892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45983.979348263892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45983.979348263892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45983.979348263892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45983.979348263892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45983.979348263892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45983.979348263892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45983.979348263892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45983.979348263892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45983.979348263892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45983.979348263892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45983.979348263892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45983.979348263892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45983.979348263892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45983.979348263892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45983.979348263892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45983.979348263892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45983.979348263892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45983.979348263892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45983.979348263892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45983.979348263892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45983.979348263892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45983.979348263892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45983.979348263892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45983.979348263892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45983.979348263892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45983.979348263892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45983.979348263892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45983.979348263892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45983.979348263892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45983.979348263892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45983.979348263892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45983.979348263892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45983.979348263892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45983.979348263892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45983.979348263892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45983.979348263892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45983.979348263892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45983.979348263892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45983.979348263892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45983.979348263892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45983.979348263892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45983.979348263892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45983.979348263892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45983.979348263892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45983.979348263892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45983.979348263892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45983.979348263892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45983.979348263892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45983.979348263892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45983.979348263892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45983.979348263892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45983.979348263892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45983.979348263892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45983.979348263892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45983.979348263892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45983.979348263892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45983.979348263892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45983.979348263892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45983.979348263892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45983.979348263892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45983.979348263892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45983.979348263892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45983.979348263892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45983.979348263892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45983.979348263892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45983.979348263892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45983.979348263892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45983.979348263892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45983.979348263892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45983.979348263892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45983.979348263892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45983.979348263892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45983.979348263892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45983.979348263892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45983.979348263892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45983.979348263892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45983.979348263892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45983.979348263892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45983.979348263892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45983.979348263892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45983.979348263892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45983.979348263892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45983.979348263892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45983.979348263892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45983.979348263892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45983.979348263892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45983.979348263892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45983.979348263892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45983.979348263892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45983.979348263892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45983.979348263892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45983.979348263892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45983.979348263892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45983.979348263892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45983.979348263892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45983.979348263892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45983.979348263892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45983.979348263892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45983.979348263892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45983.979348263892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45983.979348263892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45983.979348263892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45983.979348263892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45983.979348263892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45983.979348263892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45983.979348263892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45983.979348263892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45983.979348263892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45983.979348263892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45983.979348263892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45983.979348263892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45983.979348263892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45983.979348263892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45983.979348263892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45983.979348263892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45983.979348263892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45983.979348263892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45983.979348263892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45983.979348263892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45983.979348263892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45983.979348263892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45983.979348263892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45983.979348263892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45983.979348263892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45983.979348263892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45983.979348263892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45983.979348263892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45983.979348263892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45983.979348263892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45983.979348263892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45983.979348263892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45983.979348263892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45983.979348263892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45983.979348263892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45983.979348263892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45983.979348263892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45983.979348263892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45983.979348263892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45983.979348263892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45983.979348263892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45983.979348263892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45983.979348263892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45983.979348263892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45983.979348263892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45983.979348263892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45983.979348263892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45983.979348263892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45983.979348263892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45983.979348263892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45983.979348263892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45983.979348263892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45983.979348263892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45983.979348263892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45983.979348263892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45983.979348263892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45983.979348263892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45983.979348263892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45983.979348263892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45983.979348263892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45983.979348263892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45983.979348263892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45983.979348263892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45983.979348263892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45983.979348263892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45983.979348263892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45983.979348263892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45983.979348263892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45983.979348263892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45983.979348263892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45983.979348263892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45983.979348263892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45983.979348263892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45983.979348263892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45983.979348263892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45983.979348263892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45983.979348263892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45983.979348263892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45983.979348263892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45983.979348263892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45983.979348263892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45983.979348263892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45983.979348263892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45983.979348263892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45983.979348263892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45983.979348263892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45983.979348263892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45983.979348263892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45983.979348263892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45983.979348263892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45983.979348263892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45983.979348263892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45983.979348263892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45983.979348263892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45983.979348263892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45983.979348263892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45983.979348263892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45983.979348263892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45983.979348263892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45983.979348263892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45983.979348263892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45983.979348263892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45983.979348263892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45983.979348263892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45983.979348263892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45983.979348263892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45983.979348263892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45983.979348263892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45983.979348263892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45983.979348263892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45983.979348263892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45983.979348263892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45983.979348263892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45983.979348263892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45983.979348263892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45983.979348263892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45983.979348263892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45983.979348263892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45983.979348263892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45983.979348263892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45983.979348263892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45983.979348263892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45983.979348263892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45983.979348263892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45983.979348263892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45983.979348263892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45983.979348263892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45983.979348263892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45983.979348263892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45983.979348263892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45983.979348263892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45983.979348263892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45983.979348263892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45983.979348263892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45983.979348263892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45983.979348263892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45983.979348263892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45983.979348263892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45983.979348263892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45983.979348263892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45983.979348263892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45983.979348263892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45983.979348263892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45983.979348263892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45983.979348263892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45983.979348263892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45983.979348263892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45983.979348263892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45983.979348263892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45983.979348263892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45983.979348263892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45983.979348263892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45983.979348263892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45983.979348263892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45983.979348263892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45983.979348263892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45983.979348263892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45983.979348263892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45983.979348263892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45983.979348263892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45983.979348263892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45983.979348263892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45983.979348263892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45983.979348263892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45983.979348263892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45983.979348263892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45983.979348263892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45983.979348263892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45983.979348263892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45983.979348263892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45983.979348263892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45983.979348263892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45983.979348263892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45983.979348263892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45983.979348263892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45983.979348263892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45983.979348263892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45983.979348263892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45983.979348263892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45983.979348263892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45983.979348263892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45983.979348263892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45983.979348263892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45983.979348263892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45983.979348263892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45983.979348263892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45983.979348263892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45983.979348263892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45983.979348263892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45983.979348263892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45983.979348263892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45983.979348263892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45983.979348263892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45983.979348263892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45983.979348263892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45983.979348263892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45983.979348263892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45983.979348263892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45983.979348263892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45983.979348263892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45983.979348263892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45983.979348263892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45983.979348263892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45983.979348263892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45983.979348263892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45983.979348263892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45983.979348263892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45983.979348263892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45983.979348263892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45983.979348263892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45983.979348263892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45983.979348263892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45983.979348263892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45983.979348263892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45983.979348263892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45983.979348263892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45983.979348263892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45983.979348263892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45983.979348263892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45983.979348263892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45983.979348263892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45983.979348263892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45983.979348263892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45983.979348263892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45983.979348263892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45983.979348263892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45983.979348263892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45983.979348263892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45983.979348263892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45983.979348263892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45983.979348263892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45983.979348263892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45983.979348263892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45983.979348263892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45983.979348263892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45983.979348263892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45983.979348263892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45983.979348263892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45983.979348263892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45983.979348263892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45983.979348263892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45983.979348263892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45983.979348263892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45983.979348263892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45983.979348263892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45983.979348263892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45983.979348263892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45983.979348263892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45983.979348263892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45983.979348263892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45983.979348263892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45983.979348263892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45983.979348263892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45983.979348263892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45983.979348263892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45983.979348263892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45983.979348263892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45983.979348263892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45983.979348263892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45983.979348263892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45983.979348263892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45983.979348263892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45983.979348263892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45983.979348263892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45983.979348263892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45983.979348263892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45983.979348263892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45983.979348263892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45983.979348263892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45983.979348263892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45983.979348263892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45983.979348263892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45983.979348263892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45983.979348263892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45983.979348263892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45983.979348263892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45983.979348263892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45983.979348263892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45983.979348263892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45983.979348263892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45983.979348263892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45983.979348263892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45983.979348263892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45983.979348263892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45983.979348263892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45983.979348263892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45983.979348263892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45983.979348263892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45983.979348263892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45983.979348263892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45983.979348263892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45983.979348263892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45983.979348263892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45983.979348263892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45983.979348263892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45983.979348263892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45983.979348263892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45983.979348263892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45983.979348263892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45983.979348263892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45983.979348263892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45983.979348263892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45983.979348263892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45983.979348263892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45983.979348263892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45983.979348263892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45983.979348263892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45983.979348263892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45983.979348263892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45983.979348263892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45983.979348263892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45983.979348263892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45983.979348263892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45983.979348263892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45983.979348263892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45983.979348263892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45983.979348263892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45983.979348263892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45983.979348263892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45983.979348263892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45983.979348263892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45983.979348263892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45983.979348263892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45983.979348263892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45983.979348263892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45983.979348263892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45983.979348263892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45983.979348263892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45983.979348263892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45983.979348263892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45983.979348263892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45983.979348263892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45983.979348263892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45983.979348263892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45983.979348263892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45983.979348263892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45983.979348263892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45983.979348263892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45983.979348263892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45983.979348263892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45983.979348263892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45983.979348263892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45983.979348263892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45983.979348263892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45983.979348263892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45983.979348263892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45983.979348263892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45983.979348263892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45983.979348263892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45983.979348263892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45983.979348263892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45983.979348263892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45983.979348263892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45983.979348263892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45983.979348263892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45983.979348263892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45983.979348263892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45983.979348263892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45983.979348263892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45983.979348263892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45983.979348263892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45983.979348263892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45983.979348263892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45983.979348263892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45983.979348263892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45983.979348263892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45983.979348263892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45983.979348263892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45983.979348263892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45983.979348263892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45983.979348263892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45983.979348263892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45983.979348263892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45983.979348263892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45983.979348263892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45983.979348263892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45983.979348263892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45983.979348263892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45983.979348263892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45983.979348263892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45983.979348263892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45983.979348263892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45983.979348263892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45983.979348263892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45983.979348263892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45983.979348263892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45983.979348263892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45983.979348263892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45983.979348263892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45983.979348263892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45983.979348263892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45983.979348263892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45983.979348263892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45983.979348263892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45983.979348263892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45983.979348263892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45983.979348263892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45983.979348263892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45983.979348263892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45983.979348263892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45983.979348263892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45983.979348263892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45983.979348263892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45983.979348263892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45983.979348263892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45983.979348263892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45983.979348263892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45983.979348263892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45983.979348263892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45983.979348263892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45983.979348263892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45983.979348263892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45983.979348263892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45983.979348263892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45983.979348263892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45983.979348263892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45983.979348263892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45983.979348263892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45983.979348263892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45983.979348263892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45983.979348263892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45983.979348263892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45983.979348263892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45983.979348263892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45983.979348263892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45983.979348263892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45983.979348263892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45983.979348263892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45983.979348263892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45983.979348263892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45983.979348263892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45983.979348263892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45983.979348263892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45983.979348263892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45983.979348263892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45983.979348263892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45983.979348263892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45983.979348263892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45983.979348263892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45983.979348263892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45983.979348263892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45983.979348263892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45983.979348263892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45983.979348263892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45983.979348263892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45983.979348263892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45983.979348263892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45983.979348263892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45983.979348263892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45983.979348263892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45983.979348263892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45983.979348263892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45983.979348263892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45983.979348263892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45983.979348263892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45983.979348263892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45983.979348263892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45983.979348263892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45983.979348263892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45983.979348263892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45983.979348263892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45983.979348263892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45983.979348263892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45983.979348263892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45983.979348263892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45983.979348263892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45983.979348263892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45983.979348263892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45983.979348263892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45983.979348263892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45983.979348263892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45983.979348263892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45983.979348263892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45983.979348263892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45983.979348263892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45983.979348263892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45983.979348263892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45983.979348263892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45983.979348263892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45983.979348263892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45983.979348263892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45983.979348263892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45983.979348263892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45983.979348263892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45983.979348263892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45983.979348263892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45983.979348263892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45983.979348263892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45983.979348263892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45983.979348263892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45983.979348263892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45983.979348263892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45983.979348263892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45983.979348263892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45983.979348263892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45983.979348263892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45983.979348263892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45983.979348263892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45983.979348263892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45983.979348263892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45983.979348263892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45983.979348263892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45983.979348263892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45983.979348263892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45983.979348263892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45983.979348263892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45983.979348263892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45983.979348263892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45983.979348263892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45983.979348263892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45983.979348263892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45983.979348263892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45983.979348263892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45983.979348263892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45983.979348263892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45983.979348263892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45983.979348263892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45983.979348263892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45983.979348263892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45983.979348263892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45983.979348263892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45983.979348263892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45983.979348263892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45983.979348263892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45983.979348263892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45983.979348263892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45983.979348263892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45983.979348263892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45983.979348263892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45983.979348263892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45983.979348263892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45983.979348263892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45983.979348263892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45983.979348263892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45983.979348263892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45983.979348263892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45983.979348263892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45983.979348263892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45983.979348263892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45983.979348263892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45983.979348263892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45983.979348263892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45983.979348263892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45983.979348263892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45983.979348263892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45983.979348263892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45983.979348263892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45983.979348263892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45983.979348263892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45983.979348263892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45983.979348263892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45983.979348263892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45983.979348263892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45983.979348263892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45983.979348263892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45983.979348263892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45983.979348263892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45983.979348263892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45983.979348263892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45983.979348263892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45983.979348263892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45983.979348263892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45983.979348263892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45983.979348263892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45983.979348263892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45983.979348263892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45983.979348263892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45983.979348263892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45983.979348263892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45983.979348263892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45983.979348263892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45983.979348263892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45983.979348263892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45983.979348263892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45983.979348263892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45983.979348263892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45983.979348263892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45983.979348263892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45983.979348263892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45983.979348263892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45983.979348263892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45983.979348263892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45983.979348263892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45983.979348263892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45983.979348263892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45983.979348263892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45983.979348263892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45983.979348263892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45983.979348263892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45983.979348263892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45983.979348263892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45983.979348263892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45983.979348263892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45983.979348263892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45983.979348263892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45983.979348263892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45983.979348263892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45983.979348263892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45983.979348263892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45983.979348263892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45983.979348263892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45983.979348263892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45983.979348263892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45983.979348263892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45983.979348263892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45983.979348263892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45983.979348263892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45983.979348263892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45983.979348263892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45983.979348263892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45983.979348263892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45983.979348263892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45983.979348263892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45983.979348263892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45983.979348263892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45983.979348263892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45983.979348263892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45983.979348263892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45983.979348263892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45983.979348263892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45983.979348263892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45983.979348263892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45983.979348263892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45983.979348263892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45983.979348263892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45983.979348263892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45983.979348263892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45983.979348263892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45983.979348263892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45983.979348263892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45983.979348263892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45983.979348263892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45983.979348263892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45983.979348263892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45983.979348263892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45983.979348263892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45983.979348263892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45983.979348263892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45983.979348263892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45983.979348263892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45983.979348263892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45983.979348263892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45983.979348263892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45983.979348263892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45983.979348263892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45983.979348263892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45983.979348263892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45983.979348263892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45983.979348263892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45983.979348263892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45983.979348263892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45983.979348263892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45983.979348263892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45983.979348263892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45983.979348263892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45983.979348263892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45983.979348263892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45983.979348263892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45983.979348263892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45983.979348263892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45983.979348263892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45983.979348263892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45983.979348263892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45983.979348263892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45983.979348263892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45983.979348263892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45983.979348263892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45983.979348263892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45983.979348263892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45983.979348263892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45983.979348263892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45983.979348263892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45983.979348263892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45983.979348263892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45983.979348263892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45983.979348263892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45983.979348263892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45983.979348263892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45983.979348263892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45983.979348263892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45983.979348263892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45983.979348263892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45983.979348263892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45983.979348263892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45983.979348263892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45983.979348263892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45983.979348263892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45983.979348263892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45983.979348263892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45983.979348263892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45983.979348263892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45983.979348263892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45983.979348263892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45983.979348263892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45983.979348263892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45983.979348263892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45983.979348263892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45983.979348263892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45983.979348263892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45983.979348263892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45983.979348263892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45983.979348263892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45983.979348263892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45983.979348263892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45983.979348263892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45983.979348263892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45983.979348263892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45983.979348263892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45983.979348263892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45983.979348263892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45983.979348263892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45983.979348263892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45983.979348263892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45983.979348263892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45983.979348263892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45983.979348263892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45983.979348263892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45983.979348263892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45983.979348263892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45983.979348263892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45983.979348263892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45983.979348263892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45983.979348263892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45983.979348263892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45983.979348263892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45983.979348263892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45983.979348263892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45983.979348263892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45983.979348263892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45983.979348263892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45983.979348263892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45983.979348263892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45983.979348263892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45983.979348263892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45983.979348263892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45983.979348263892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45983.979348263892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45983.979348263892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45983.979348263892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45983.979348263892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45983.979348263892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45983.979348263892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45983.979348263892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45983.979348263892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45983.979348263892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45983.979348263892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45983.979348263892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45983.979348263892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45983.979348263892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45983.979348263892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45983.979348263892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45983.979348263892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45983.979348263892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45983.979348263892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45983.979348263892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45983.979348263892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45983.979348263892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45983.979348263892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45983.979348263892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45983.979348263892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45983.979348263892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45983.979348263892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45983.979348263892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45983.979348263892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45983.979348263892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45983.979348263892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45983.979348263892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45983.979348263892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45983.979348263892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45983.979348263892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45983.979348263892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45983.979348263892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45983.979348263892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45983.979348263892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45983.979348263892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45983.979348263892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45983.979348263892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45983.979348263892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45983.979348263892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45983.979348263892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45983.979348263892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45983.979348263892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45983.979348263892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45983.979348263892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45983.979348263892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45983.979348263892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45983.979348263892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45983.979348263892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45983.979348263892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45983.979348263892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45983.979348263892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45983.979348263892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45983.979348263892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45983.979348263892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45983.979348263892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45983.979348263892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45983.979348263892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45983.979348263892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45983.979348263892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45983.979348263892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45983.979348263892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45983.979348263892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45983.979348263892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45983.979348263892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45983.979348263892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45983.979348263892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45983.979348263892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45983.979348263892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45983.979348263892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45983.979348263892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45983.979348263892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45983.979348263892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45983.979348263892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45983.979348263892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45983.979348263892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45983.979348263892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45983.979348263892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45983.979348263892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45983.979348263892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45983.979348263892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45983.979348263892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45983.979348263892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45983.979348263892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45983.979348263892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45983.979348263892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45983.979348263892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45983.979348263892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45983.979348263892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45983.979348263892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45983.979348263892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45983.979348263892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45983.979348263892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45983.979348263892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45983.979348263892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45983.979348263892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45983.979348263892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45983.979348263892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45983.979348263892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45983.979348263892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45983.979348263892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45983.979348263892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45983.979348263892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45983.979348263892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45983.979348263892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45983.979348263892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45983.979348263892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45983.979348263892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45983.979348263892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45983.979348263892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45983.979348263892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45983.979348263892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45983.979348263892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45983.979348263892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45983.979348263892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45983.979348263892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45983.979348263892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45983.979348263892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45983.979348263892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45983.979348263892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45983.979348263892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45983.979348263892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45983.979348263892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45983.979348263892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45983.979348263892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45983.979348263892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45983.979348263892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45983.979348263892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45983.979348263892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45983.979348263892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45983.979348263892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45983.979348263892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45983.979348263892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45983.979348263892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45983.979348263892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45983.979348263892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45983.979348263892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45983.979348263892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45983.979348263892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45983.979348263892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45983.979348263892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45983.979348263892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45983.979348263892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45983.979348263892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45983.979348263892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45983.979348263892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45983.979348263892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45983.979348263892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45983.979348263892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45983.979348263892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45983.979348263892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45983.979348263892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45983.979348263892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45983.979348263892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45983.979348263892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45983.979348263892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45983.979348263892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45983.979348263892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45983.979348263892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45983.979348263892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45983.979348263892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45983.979348263892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45983.979348263892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45983.979348263892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45983.979348263892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45983.979348263892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45983.979348263892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45983.979348263892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45983.979348263892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45983.979348263892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45983.979348263892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45983.979348263892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45983.979348263892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45983.979348263892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45983.979348263892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45983.979348263892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45983.979348263892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45983.979348263892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45983.979348263892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45983.979348263892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45983.979348263892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45983.979348263892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45983.979348263892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45983.979348263892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45983.979348263892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45983.979348263892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45983.979348263892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45983.979348263892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45983.979348263892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45983.979348263892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45983.979348263892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45983.979348263892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45983.979348263892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45983.979348263892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45983.979348263892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45983.979348263892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45983.979348263892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45983.979348263892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45983.979348263892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45983.979348263892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45983.979348263892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45983.979348263892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45983.979348263892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45983.979348263892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45983.979348263892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45983.979348263892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45983.979348263892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45983.979348263892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45983.979348263892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45983.979348263892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45983.979348263892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45983.979348263892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45983.979348263892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45983.979348263892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45983.979348263892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45983.979348263892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45983.979348263892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45983.979348263892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45983.979348263892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45983.979348263892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45983.979348263892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45983.979348263892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45983.979348263892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45983.979348263892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45983.979348263892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45983.979348263892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45983.979348263892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45983.979348263892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45983.979348263892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45983.979348263892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45983.979348263892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45983.979348263892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45983.979348263892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45983.979348263892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45983.979348263892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45983.979348263892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45983.979348263892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45983.979348263892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45983.979348263892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45983.979348263892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45983.979348263892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45983.979348263892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45983.979348263892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45983.979348263892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45983.979348263892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45983.979348263892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45983.979348263892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45983.979348263892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45983.979348263892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45983.979348263892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45983.979348263892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45983.979348263892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45983.979348263892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45983.979348263892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45983.979348263892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45983.979348263892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45983.979348263892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45983.979348263892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45983.979348263892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45983.979348263892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45983.979348263892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45983.979348263892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45983.979348263892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45983.979348263892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45983.979348263892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45983.979348263892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45983.979348263892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45983.979348263892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45983.979348263892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45983.979348263892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45983.979348263892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45983.979348263892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45983.979348263892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45983.979348263892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45983.979348263892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45983.979348263892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45983.979348263892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45983.979348263892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45983.979348263892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45983.979348263892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45983.979348263892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280.49863067129627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0.23983437500282889</v>
      </c>
      <c r="H3" s="95">
        <v>45983.723113425927</v>
      </c>
      <c r="I3" s="113" t="str">
        <f>IFERROR(VLOOKUP(D3,DB!A:F,6,0),"")</f>
        <v>Generator-SG</v>
      </c>
      <c r="J3" s="113" t="str">
        <f>IFERROR(VLOOKUP(D3,DB!A:G,7,0),"")</f>
        <v>No BB Shifted</v>
      </c>
      <c r="K3" s="97" t="s">
        <v>39108</v>
      </c>
      <c r="L3" s="91" t="str">
        <f>IFERROR(VLOOKUP(D3,DB!A:I,9,0),"")</f>
        <v>Latis</v>
      </c>
    </row>
    <row r="4" spans="1:16" ht="30" customHeight="1">
      <c r="A4" s="113" t="s">
        <v>39109</v>
      </c>
      <c r="B4" s="113" t="str">
        <f>IFERROR(VLOOKUP(D4,DB!A:K,11,0),"")</f>
        <v>R4</v>
      </c>
      <c r="C4" s="93">
        <v>1</v>
      </c>
      <c r="D4" s="91" t="s">
        <v>32088</v>
      </c>
      <c r="E4" s="94" t="s">
        <v>39021</v>
      </c>
      <c r="F4" s="95">
        <v>45983.859861111108</v>
      </c>
      <c r="G4" s="96">
        <f t="shared" ref="G4:G65" ca="1" si="1">IFERROR(NOW()-F4,"")</f>
        <v>0.11948715278413147</v>
      </c>
      <c r="H4" s="95">
        <v>45983.854305555556</v>
      </c>
      <c r="I4" s="113" t="str">
        <f>IFERROR(VLOOKUP(D4,DB!A:F,6,0),"")</f>
        <v>SCECO</v>
      </c>
      <c r="J4" s="113" t="str">
        <f>IFERROR(VLOOKUP(D4,DB!A:G,7,0),"")</f>
        <v>Dead</v>
      </c>
      <c r="K4" s="97" t="s">
        <v>39110</v>
      </c>
      <c r="L4" s="91" t="str">
        <f>IFERROR(VLOOKUP(D4,DB!A:I,9,0),"")</f>
        <v>Latis</v>
      </c>
    </row>
    <row r="5" spans="1:16" ht="15" customHeight="1">
      <c r="A5" s="95" t="s">
        <v>39111</v>
      </c>
      <c r="B5" s="113" t="str">
        <f>IFERROR(VLOOKUP(D5,DB!A:K,11,0),"")</f>
        <v>R4</v>
      </c>
      <c r="C5" s="93">
        <v>1</v>
      </c>
      <c r="D5" s="91" t="s">
        <v>35722</v>
      </c>
      <c r="E5" s="94" t="s">
        <v>39021</v>
      </c>
      <c r="F5" s="150">
        <v>45983.939108796294</v>
      </c>
      <c r="G5" s="96">
        <f ca="1">IFERROR(NOW()-F5,"")</f>
        <v>4.0239351852505933E-2</v>
      </c>
      <c r="H5" s="95">
        <v>45983.70952546296</v>
      </c>
      <c r="I5" s="113" t="str">
        <f>IFERROR(VLOOKUP(D5,DB!A:F,6,0),"")</f>
        <v>Generator-SG</v>
      </c>
      <c r="J5" s="113" t="str">
        <f>IFERROR(VLOOKUP(D5,DB!A:G,7,0),"")</f>
        <v>Dead</v>
      </c>
      <c r="K5" s="97" t="s">
        <v>39112</v>
      </c>
      <c r="L5" s="91" t="str">
        <f>IFERROR(VLOOKUP(D5,DB!A:I,9,0),"")</f>
        <v>Latis</v>
      </c>
    </row>
    <row r="6" spans="1:16" ht="15" customHeight="1">
      <c r="A6" s="113" t="s">
        <v>39113</v>
      </c>
      <c r="B6" s="113" t="str">
        <f>IFERROR(VLOOKUP(D6,DB!A:K,11,0),"")</f>
        <v>R4</v>
      </c>
      <c r="C6" s="93">
        <v>1</v>
      </c>
      <c r="D6" s="91" t="s">
        <v>38804</v>
      </c>
      <c r="E6" s="94" t="s">
        <v>39021</v>
      </c>
      <c r="F6" s="95"/>
      <c r="G6" s="96">
        <f ca="1">IFERROR(NOW()-F6,"")</f>
        <v>45983.979348148147</v>
      </c>
      <c r="H6" s="95">
        <v>45983.94866898148</v>
      </c>
      <c r="I6" s="113" t="str">
        <f>IFERROR(VLOOKUP(D6,DB!A:F,6,0),"")</f>
        <v>Sceco</v>
      </c>
      <c r="J6" s="113" t="str">
        <f>IFERROR(VLOOKUP(D6,DB!A:G,7,0),"")</f>
        <v>In progress</v>
      </c>
      <c r="K6" s="97" t="s">
        <v>39114</v>
      </c>
      <c r="L6" s="91" t="str">
        <f>IFERROR(VLOOKUP(D6,DB!A:I,9,0),"")</f>
        <v>Latis</v>
      </c>
    </row>
    <row r="7" spans="1:16" ht="15" customHeight="1">
      <c r="A7" s="113"/>
      <c r="B7" s="113" t="str">
        <f>IFERROR(VLOOKUP(D7,DB!A:K,11,0),"")</f>
        <v/>
      </c>
      <c r="C7" s="93"/>
      <c r="D7" s="91"/>
      <c r="E7" s="94"/>
      <c r="F7" s="95"/>
      <c r="G7" s="96">
        <f ca="1">IFERROR(NOW()-F7,"")</f>
        <v>45983.979348148147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45983.979348148147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45983.979348148147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45983.979348148147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45983.979348148147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45983.979348148147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45983.979348148147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45983.979348263892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45983.979348263892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45983.979348263892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45983.979348263892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45983.979348263892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45983.979348263892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45983.979348263892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45983.979348263892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45983.979348263892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45983.979348263892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45983.979348263892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45983.979348263892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45983.979348263892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45983.979348263892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45983.979348263892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45983.979348263892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45983.979348263892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45983.979348263892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45983.979348263892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45983.979348263892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45983.979348263892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45983.979348263892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45983.979348263892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45983.979348263892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45983.979348263892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45983.979348263892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45983.979348263892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45983.979348263892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45983.979348263892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45983.979348263892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45983.979348263892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45983.979348263892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45983.979348263892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45983.979348263892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45983.979348263892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45983.979348263892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45983.979348263892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45983.979348263892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45983.979348263892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45983.979348263892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45983.979348263892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45983.979348263892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45983.979348263892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45983.979348263892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45983.979348263892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45983.979348263892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45983.979348263892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45983.979348263892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45983.979348263892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45983.979348263892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45983.979348263892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45983.979348263892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2">IFERROR(NOW()-F66,"")</f>
        <v>45983.979348263892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45983.979348263892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45983.979348263892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45983.979348263892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45983.979348263892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45983.979348263892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45983.979348263892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45983.979348263892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45983.979348263892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45983.979348263892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45983.979348263892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45983.979348263892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45983.979348263892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45983.979348263892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45983.979348263892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45983.979348263892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45983.979348263892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45983.979348263892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45983.979348263892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45983.979348263892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45983.979348263892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45983.979348263892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45983.979348263892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45983.979348263892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45983.979348263892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45983.979348263892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45983.979348263892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45983.979348263892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45983.979348263892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45983.979348263892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45983.979348263892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45983.979348263892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45983.979348263892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45983.979348263892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45983.979348263892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45983.979348263892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45983.979348263892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45983.979348263892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45983.979348263892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45983.979348263892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45983.979348263892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45983.979348263892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45983.979348263892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45983.979348263892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45983.979348263892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45983.979348263892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45983.979348263892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45983.979348263892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45983.979348263892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45983.979348263892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45983.979348263892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45983.979348263892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45983.979348263892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45983.979348263892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45983.979348263892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45983.979348263892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45983.979348263892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45983.979348263892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45983.979348263892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45983.979348263892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45983.979348263892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45983.979348263892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45983.979348263892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45983.979348263892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3">IFERROR(NOW()-F130,"")</f>
        <v>45983.979348263892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45983.979348263892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45983.979348263892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45983.979348263892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45983.979348263892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45983.979348263892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45983.979348263892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45983.979348263892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45983.979348263892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45983.979348263892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45983.979348263892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45983.979348263892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45983.979348263892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45983.979348263892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45983.979348263892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45983.979348263892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45983.979348263892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45983.979348263892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45983.979348263892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45983.979348263892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45983.979348263892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45983.979348263892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45983.979348263892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45983.979348263892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45983.979348263892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45983.979348263892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45983.979348263892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45983.979348263892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45983.979348263892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45983.979348263892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45983.979348263892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45983.979348263892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45983.979348263892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45983.979348263892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45983.979348263892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45983.979348263892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45983.979348263892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45983.979348263892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45983.979348263892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45983.979348263892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45983.979348263892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45983.979348263892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45983.979348263892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45983.979348263892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45983.979348263892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45983.979348263892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45983.979348263892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45983.979348263892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45983.979348263892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45983.979348263892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45983.979348263892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45983.979348263892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45983.979348263892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45983.979348263892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45983.979348263892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45983.979348263892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45983.979348263892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45983.979348263892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45983.979348263892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45983.979348263892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45983.979348263892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45983.979348263892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45983.979348263892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45983.979348263892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4">IFERROR(NOW()-F194,"")</f>
        <v>45983.979348263892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45983.979348263892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45983.979348263892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45983.979348263892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45983.979348263892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45983.979348263892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45983.979348263892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45983.979348263892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45983.979348263892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45983.979348263892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45983.979348263892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45983.979348263892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45983.979348263892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45983.979348263892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45983.979348263892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45983.979348263892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45983.979348263892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45983.979348263892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45983.979348263892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45983.979348263892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45983.979348263892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45983.979348263892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45983.979348263892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45983.979348263892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45983.979348263892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45983.979348263892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45983.979348263892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45983.979348263892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45983.979348263892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45983.979348263892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45983.979348263892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45983.979348263892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45983.979348263892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45983.979348263892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45983.979348263892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45983.979348263892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45983.979348263892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45983.979348263892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45983.979348263892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45983.979348263892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45983.979348263892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45983.979348263892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45983.979348263892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45983.979348263892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45983.979348263892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45983.979348263892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45983.979348263892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45983.979348263892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45983.979348263892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45983.979348263892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45983.979348263892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45983.979348263892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45983.979348263892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45983.979348263892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45983.979348263892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45983.979348263892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45983.979348263892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45983.979348263892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45983.979348263892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45983.979348263892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45983.979348263892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45983.979348263892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45983.979348263892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45983.979348263892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5">IFERROR(NOW()-F258,"")</f>
        <v>45983.979348263892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45983.979348263892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45983.979348263892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45983.979348263892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45983.979348263892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45983.979348263892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45983.979348263892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45983.979348263892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45983.979348263892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45983.979348263892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45983.979348263892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45983.979348263892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45983.979348263892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45983.979348263892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45983.979348263892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45983.979348263892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45983.979348263892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45983.979348263892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45983.979348263892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45983.979348263892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45983.979348263892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45983.979348263892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45983.979348263892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45983.979348263892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45983.979348263892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45983.979348263892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45983.979348263892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45983.979348263892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45983.979348263892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45983.979348263892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45983.979348263892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45983.979348263892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45983.979348263892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45983.979348263892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45983.979348263892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45983.979348263892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45983.979348263892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45983.979348263892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45983.979348263892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45983.979348263892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45983.979348263892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45983.979348263892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45983.979348263892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45983.979348263892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45983.979348263892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45983.979348263892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45983.979348263892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45983.979348263892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45983.979348263892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45983.979348263892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45983.979348263892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45983.979348263892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45983.979348263892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45983.979348263892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45983.979348263892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45983.979348263892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45983.979348263892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45983.979348263892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45983.979348263892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45983.979348263892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45983.979348263892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45983.979348263892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45983.979348263892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45983.979348263892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6">IFERROR(NOW()-F322,"")</f>
        <v>45983.979348263892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45983.979348263892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45983.979348263892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45983.979348263892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45983.979348263892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45983.979348263892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45983.979348263892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45983.979348263892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45983.979348263892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45983.979348263892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45983.979348263892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45983.979348263892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45983.979348263892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45983.979348263892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45983.979348263892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45983.979348263892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45983.979348263892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45983.979348263892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45983.979348263892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45983.979348263892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45983.979348263892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45983.979348263892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45983.979348263892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45983.979348263892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45983.979348263892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45983.979348263892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45983.979348263892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45983.979348263892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45983.979348263892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45983.979348263892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45983.979348263892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45983.979348263892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45983.979348263892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45983.979348263892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45983.979348263892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45983.979348263892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45983.979348263892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45983.979348263892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45983.979348263892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45983.979348263892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45983.979348263892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45983.979348263892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45983.979348263892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45983.979348263892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45983.979348263892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45983.979348263892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45983.979348263892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45983.979348263892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45983.979348263892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45983.979348263892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45983.979348263892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45983.979348263892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45983.979348263892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45983.979348263892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45983.979348263892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45983.979348263892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45983.979348263892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45983.979348263892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45983.979348263892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45983.979348263892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45983.979348263892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45983.979348263892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45983.979348263892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45983.979348263892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31" ca="1" si="7">IFERROR(NOW()-F386,"")</f>
        <v>45983.979348263892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45983.979348263892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45983.979348263892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45983.979348263892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45983.979348263892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45983.979348263892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45983.979348263892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45983.979348263892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45983.979348263892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45983.979348263892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45983.979348263892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45983.979348263892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45983.979348263892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45983.979348263892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45983.979348263892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45983.979348263892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45983.979348263892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45983.979348263892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45983.979348263892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45983.979348263892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45983.979348263892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45983.979348263892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45983.979348263892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45983.979348263892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45983.979348263892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45983.979348263892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45983.979348263892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45983.979348263892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45983.979348263892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45983.979348263892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45983.979348263892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45983.979348263892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45983.979348263892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45983.979348263892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45983.979348263892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45983.979348263892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45983.979348263892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45983.979348263892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45983.979348263892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45983.979348263892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45983.979348263892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45983.979348263892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45983.979348263892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45983.979348263892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45983.979348263892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45983.979348263892</v>
      </c>
      <c r="H431" s="95"/>
      <c r="I431" s="113" t="str">
        <f>IFERROR(VLOOKUP(D431,DB!A:F,6,0),"")</f>
        <v/>
      </c>
      <c r="J431" s="113" t="str">
        <f>IFERROR(VLOOKUP(D431,DB!A:G,7,0),"")</f>
        <v/>
      </c>
      <c r="K431" s="97"/>
      <c r="L431" s="91" t="str">
        <f>IFERROR(VLOOKUP(D431,DB!A:I,9,0),"")</f>
        <v/>
      </c>
    </row>
  </sheetData>
  <dataValidations count="2">
    <dataValidation allowBlank="1" showInputMessage="1" showErrorMessage="1" sqref="E1" xr:uid="{A4F81451-56CC-4543-9497-104C4E44EE4B}"/>
    <dataValidation type="list" allowBlank="1" showInputMessage="1" showErrorMessage="1" sqref="E2:E4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92.14728807870415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57.790470949075825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35.318237152780057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6.464545023154642</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2.6060496527788928</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45983.979348263892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45983.979348263892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45983.979348263892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45983.979348263892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45983.979348263892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45983.979348263892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45983.979348263892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45983.979348263892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45983.979348263892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45983.979348263892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45983.979348263892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45983.979348263892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45983.979348263892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45983.979348263892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45983.979348263892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45983.979348263892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45983.979348263892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45983.979348263892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45983.979348263892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45983.979348263892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45983.979348263892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45983.979348263892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45983.979348263892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45983.979348263892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45983.979348263892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45983.979348263892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45983.979348263892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45983.979348263892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45983.979348263892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45983.979348263892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45983.979348263892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45983.979348263892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45983.979348263892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45983.979348263892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45983.979348263892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45983.979348263892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45983.979348263892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45983.979348263892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45983.979348263892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45983.979348263892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45983.979348263892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45983.979348263892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45983.979348263892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45983.979348263892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45983.979348263892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45983.979348263892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45983.979348263892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45983.979348263892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45983.979348263892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45983.979348263892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45983.979348263892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45983.979348263892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45983.979348263892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45983.979348263892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45983.979348263892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45983.979348263892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45983.979348263892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45983.979348263892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45983.979348263892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45983.979348263892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45983.979348263892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45983.979348263892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45983.979348263892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45983.979348263892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45983.979348263892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45983.979348263892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45983.979348263892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45983.979348263892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45983.979348263892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45983.979348263892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45983.979348263892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45983.979348263892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45983.979348263892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45983.979348263892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45983.979348263892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45983.979348263892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45983.979348263892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2" ca="1" si="0">IFERROR(NOW()-F2,"-")</f>
        <v>3.5667708340042736E-2</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45983.979348263892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45983.979348263892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45983.979348263892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45983.979348263892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45983.979348263892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45983.979348263892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45983.979348263892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45983.979348263892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45983.979348263892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45983.979348263892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45983.979348148147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45983.979348148147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45983.979348148147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45983.979348148147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45983.979348148147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45983.979348148147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45983.979348148147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45983.979348148147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45983.979348148147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45983.979348148147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45983.979348148147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45983.979348148147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45983.979348148147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45983.979348148147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45983.979348148147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45983.979348148147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45983.979348148147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45983.979348148147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45983.979348148147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45983.979348148147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45983.979348148147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45983.979348148147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45983.979348148147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45983.979348148147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45983.979348148147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45983.979348148147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45983.979348148147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45983.979348148147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45983.979348148147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45983.979348148147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45983.979348148147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45983.979348148147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45983.979348148147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45983.979348148147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45983.979348148147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45983.979348148147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45983.979348148147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45983.979348148147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45983.979348148147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45983.979348148147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45983.979348148147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45983.979348148147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45983.979348148147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45983.979348148147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45983.979348148147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45983.979348148147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45983.979348148147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45983.979348148147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45983.979348148147</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2025-11-22T20:32:17Z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